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60" windowWidth="27075" windowHeight="11745"/>
  </bookViews>
  <sheets>
    <sheet name="Д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ДС!$A$11:$ER$360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ДС!$A:$H,ДС!$6:$10</definedName>
    <definedName name="новый">'[2]1D_Gorin'!#REF!</definedName>
    <definedName name="_xlnm.Print_Area" localSheetId="0">ДС!$A$3:$ER$230</definedName>
    <definedName name="ч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EQ229" i="1" l="1"/>
  <c r="EL229" i="1"/>
  <c r="AZ229" i="1"/>
  <c r="ER229" i="1" s="1"/>
  <c r="EQ228" i="1"/>
  <c r="EL228" i="1"/>
  <c r="AZ228" i="1"/>
  <c r="ER228" i="1" s="1"/>
  <c r="EQ227" i="1"/>
  <c r="EL227" i="1"/>
  <c r="AZ227" i="1"/>
  <c r="ER226" i="1"/>
  <c r="EQ226" i="1"/>
  <c r="EL226" i="1"/>
  <c r="AZ226" i="1"/>
  <c r="EQ225" i="1"/>
  <c r="EL225" i="1"/>
  <c r="EJ225" i="1"/>
  <c r="EH225" i="1"/>
  <c r="EF225" i="1"/>
  <c r="ED225" i="1"/>
  <c r="EB225" i="1"/>
  <c r="DZ225" i="1"/>
  <c r="DX225" i="1"/>
  <c r="DV225" i="1"/>
  <c r="DT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P225" i="1"/>
  <c r="EQ224" i="1"/>
  <c r="EL224" i="1"/>
  <c r="EJ224" i="1"/>
  <c r="EH224" i="1"/>
  <c r="EF224" i="1"/>
  <c r="ED224" i="1"/>
  <c r="EB224" i="1"/>
  <c r="DZ224" i="1"/>
  <c r="DX224" i="1"/>
  <c r="DV224" i="1"/>
  <c r="DT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P224" i="1"/>
  <c r="EQ223" i="1"/>
  <c r="EL223" i="1"/>
  <c r="EJ223" i="1"/>
  <c r="EH223" i="1"/>
  <c r="EF223" i="1"/>
  <c r="ED223" i="1"/>
  <c r="EB223" i="1"/>
  <c r="DZ223" i="1"/>
  <c r="DX223" i="1"/>
  <c r="DV223" i="1"/>
  <c r="DT223" i="1"/>
  <c r="DR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P223" i="1"/>
  <c r="EQ222" i="1"/>
  <c r="EL222" i="1"/>
  <c r="EJ222" i="1"/>
  <c r="EH222" i="1"/>
  <c r="EF222" i="1"/>
  <c r="ED222" i="1"/>
  <c r="EB222" i="1"/>
  <c r="DZ222" i="1"/>
  <c r="DX222" i="1"/>
  <c r="DV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P222" i="1"/>
  <c r="EQ221" i="1"/>
  <c r="EL221" i="1"/>
  <c r="EJ221" i="1"/>
  <c r="EH221" i="1"/>
  <c r="EF221" i="1"/>
  <c r="ED221" i="1"/>
  <c r="EB221" i="1"/>
  <c r="DZ221" i="1"/>
  <c r="DX221" i="1"/>
  <c r="DV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P221" i="1"/>
  <c r="EQ220" i="1"/>
  <c r="EL220" i="1"/>
  <c r="EJ220" i="1"/>
  <c r="EH220" i="1"/>
  <c r="EF220" i="1"/>
  <c r="ED220" i="1"/>
  <c r="EB220" i="1"/>
  <c r="DZ220" i="1"/>
  <c r="DX220" i="1"/>
  <c r="DV220" i="1"/>
  <c r="DT220" i="1"/>
  <c r="DR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B220" i="1"/>
  <c r="Z220" i="1"/>
  <c r="X220" i="1"/>
  <c r="V220" i="1"/>
  <c r="T220" i="1"/>
  <c r="R220" i="1"/>
  <c r="P220" i="1"/>
  <c r="EQ219" i="1"/>
  <c r="EL219" i="1"/>
  <c r="DR219" i="1"/>
  <c r="ER219" i="1" s="1"/>
  <c r="DN219" i="1"/>
  <c r="EQ218" i="1"/>
  <c r="EL218" i="1"/>
  <c r="DR218" i="1"/>
  <c r="DN218" i="1"/>
  <c r="EQ217" i="1"/>
  <c r="EL217" i="1"/>
  <c r="EJ217" i="1"/>
  <c r="EH217" i="1"/>
  <c r="EF217" i="1"/>
  <c r="ED217" i="1"/>
  <c r="EB217" i="1"/>
  <c r="DZ217" i="1"/>
  <c r="DX217" i="1"/>
  <c r="DV217" i="1"/>
  <c r="DT217" i="1"/>
  <c r="DR217" i="1"/>
  <c r="DP217" i="1"/>
  <c r="DN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P217" i="1"/>
  <c r="EQ216" i="1"/>
  <c r="EL216" i="1"/>
  <c r="EJ216" i="1"/>
  <c r="EH216" i="1"/>
  <c r="EF216" i="1"/>
  <c r="ED216" i="1"/>
  <c r="EB216" i="1"/>
  <c r="DZ216" i="1"/>
  <c r="DX216" i="1"/>
  <c r="DV216" i="1"/>
  <c r="DT216" i="1"/>
  <c r="DR216" i="1"/>
  <c r="DP216" i="1"/>
  <c r="DN216" i="1"/>
  <c r="DL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P216" i="1"/>
  <c r="EQ215" i="1"/>
  <c r="EL215" i="1"/>
  <c r="EJ215" i="1"/>
  <c r="EH215" i="1"/>
  <c r="EF215" i="1"/>
  <c r="EF213" i="1" s="1"/>
  <c r="ED215" i="1"/>
  <c r="EB215" i="1"/>
  <c r="DZ215" i="1"/>
  <c r="DX215" i="1"/>
  <c r="DV215" i="1"/>
  <c r="DT215" i="1"/>
  <c r="DT213" i="1" s="1"/>
  <c r="DR215" i="1"/>
  <c r="DP215" i="1"/>
  <c r="DN215" i="1"/>
  <c r="DL215" i="1"/>
  <c r="DJ215" i="1"/>
  <c r="DH215" i="1"/>
  <c r="DH213" i="1" s="1"/>
  <c r="DF215" i="1"/>
  <c r="DD215" i="1"/>
  <c r="DB215" i="1"/>
  <c r="CZ215" i="1"/>
  <c r="CX215" i="1"/>
  <c r="CV215" i="1"/>
  <c r="CV213" i="1" s="1"/>
  <c r="CT215" i="1"/>
  <c r="CR215" i="1"/>
  <c r="CP215" i="1"/>
  <c r="CN215" i="1"/>
  <c r="CL215" i="1"/>
  <c r="CJ215" i="1"/>
  <c r="CJ213" i="1" s="1"/>
  <c r="CH215" i="1"/>
  <c r="CF215" i="1"/>
  <c r="CD215" i="1"/>
  <c r="CB215" i="1"/>
  <c r="BZ215" i="1"/>
  <c r="BX215" i="1"/>
  <c r="BX213" i="1" s="1"/>
  <c r="BV215" i="1"/>
  <c r="BT215" i="1"/>
  <c r="BR215" i="1"/>
  <c r="BP215" i="1"/>
  <c r="BN215" i="1"/>
  <c r="BL215" i="1"/>
  <c r="BL213" i="1" s="1"/>
  <c r="BJ215" i="1"/>
  <c r="BH215" i="1"/>
  <c r="BF215" i="1"/>
  <c r="BD215" i="1"/>
  <c r="BB215" i="1"/>
  <c r="AZ215" i="1"/>
  <c r="AZ213" i="1" s="1"/>
  <c r="AX215" i="1"/>
  <c r="AV215" i="1"/>
  <c r="AT215" i="1"/>
  <c r="AR215" i="1"/>
  <c r="AP215" i="1"/>
  <c r="AN215" i="1"/>
  <c r="AN213" i="1" s="1"/>
  <c r="AL215" i="1"/>
  <c r="AJ215" i="1"/>
  <c r="AH215" i="1"/>
  <c r="AF215" i="1"/>
  <c r="AB215" i="1"/>
  <c r="Z215" i="1"/>
  <c r="Z213" i="1" s="1"/>
  <c r="X215" i="1"/>
  <c r="V215" i="1"/>
  <c r="T215" i="1"/>
  <c r="R215" i="1"/>
  <c r="P215" i="1"/>
  <c r="EQ214" i="1"/>
  <c r="EQ213" i="1" s="1"/>
  <c r="EL214" i="1"/>
  <c r="EJ214" i="1"/>
  <c r="EH214" i="1"/>
  <c r="EF214" i="1"/>
  <c r="ED214" i="1"/>
  <c r="EB214" i="1"/>
  <c r="DZ214" i="1"/>
  <c r="DX214" i="1"/>
  <c r="DV214" i="1"/>
  <c r="DT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V213" i="1" s="1"/>
  <c r="T214" i="1"/>
  <c r="R214" i="1"/>
  <c r="P214" i="1"/>
  <c r="EN213" i="1"/>
  <c r="EM213" i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D213" i="1"/>
  <c r="AC213" i="1"/>
  <c r="AA213" i="1"/>
  <c r="Y213" i="1"/>
  <c r="W213" i="1"/>
  <c r="U213" i="1"/>
  <c r="S213" i="1"/>
  <c r="Q213" i="1"/>
  <c r="O213" i="1"/>
  <c r="EQ212" i="1"/>
  <c r="DZ212" i="1"/>
  <c r="DD212" i="1"/>
  <c r="AZ212" i="1"/>
  <c r="AR212" i="1"/>
  <c r="X212" i="1"/>
  <c r="P212" i="1"/>
  <c r="ER212" i="1" s="1"/>
  <c r="EQ211" i="1"/>
  <c r="DZ211" i="1"/>
  <c r="DD211" i="1"/>
  <c r="AZ211" i="1"/>
  <c r="AR211" i="1"/>
  <c r="X211" i="1"/>
  <c r="P211" i="1"/>
  <c r="EQ210" i="1"/>
  <c r="DZ210" i="1"/>
  <c r="DD210" i="1"/>
  <c r="AZ210" i="1"/>
  <c r="AR210" i="1"/>
  <c r="X210" i="1"/>
  <c r="P210" i="1"/>
  <c r="EQ209" i="1"/>
  <c r="DZ209" i="1"/>
  <c r="DD209" i="1"/>
  <c r="AZ209" i="1"/>
  <c r="AR209" i="1"/>
  <c r="X209" i="1"/>
  <c r="P209" i="1"/>
  <c r="B209" i="1"/>
  <c r="EQ208" i="1"/>
  <c r="EN208" i="1"/>
  <c r="DX208" i="1"/>
  <c r="DN208" i="1"/>
  <c r="DL208" i="1"/>
  <c r="DH208" i="1"/>
  <c r="DD208" i="1"/>
  <c r="CZ208" i="1"/>
  <c r="CT208" i="1"/>
  <c r="CP208" i="1"/>
  <c r="CJ208" i="1"/>
  <c r="CH208" i="1"/>
  <c r="CB208" i="1"/>
  <c r="BJ208" i="1"/>
  <c r="BH208" i="1"/>
  <c r="BF208" i="1"/>
  <c r="AZ208" i="1"/>
  <c r="AP208" i="1"/>
  <c r="AH208" i="1"/>
  <c r="AF208" i="1"/>
  <c r="AB208" i="1"/>
  <c r="T208" i="1"/>
  <c r="R208" i="1"/>
  <c r="P208" i="1"/>
  <c r="EQ207" i="1"/>
  <c r="EL207" i="1"/>
  <c r="EJ207" i="1"/>
  <c r="EH207" i="1"/>
  <c r="EF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B207" i="1"/>
  <c r="Z207" i="1"/>
  <c r="X207" i="1"/>
  <c r="V207" i="1"/>
  <c r="T207" i="1"/>
  <c r="T202" i="1" s="1"/>
  <c r="R207" i="1"/>
  <c r="P207" i="1"/>
  <c r="EQ206" i="1"/>
  <c r="EL206" i="1"/>
  <c r="EJ206" i="1"/>
  <c r="EH206" i="1"/>
  <c r="EF206" i="1"/>
  <c r="ED206" i="1"/>
  <c r="EB206" i="1"/>
  <c r="DZ206" i="1"/>
  <c r="DX206" i="1"/>
  <c r="DV206" i="1"/>
  <c r="DT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P206" i="1"/>
  <c r="ER205" i="1"/>
  <c r="EQ205" i="1"/>
  <c r="P205" i="1"/>
  <c r="EQ204" i="1"/>
  <c r="EL204" i="1"/>
  <c r="EJ204" i="1"/>
  <c r="EJ202" i="1" s="1"/>
  <c r="EH204" i="1"/>
  <c r="EF204" i="1"/>
  <c r="ED204" i="1"/>
  <c r="EB204" i="1"/>
  <c r="DZ204" i="1"/>
  <c r="DX204" i="1"/>
  <c r="DX202" i="1" s="1"/>
  <c r="DV204" i="1"/>
  <c r="DT204" i="1"/>
  <c r="DR204" i="1"/>
  <c r="DP204" i="1"/>
  <c r="DP202" i="1" s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N202" i="1" s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D202" i="1" s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B204" i="1"/>
  <c r="Z204" i="1"/>
  <c r="X204" i="1"/>
  <c r="V204" i="1"/>
  <c r="V202" i="1" s="1"/>
  <c r="T204" i="1"/>
  <c r="R204" i="1"/>
  <c r="P204" i="1"/>
  <c r="P202" i="1" s="1"/>
  <c r="EQ203" i="1"/>
  <c r="EL203" i="1"/>
  <c r="EJ203" i="1"/>
  <c r="EH203" i="1"/>
  <c r="EF203" i="1"/>
  <c r="EF202" i="1" s="1"/>
  <c r="ED203" i="1"/>
  <c r="EB203" i="1"/>
  <c r="DZ203" i="1"/>
  <c r="DX203" i="1"/>
  <c r="DV203" i="1"/>
  <c r="DT203" i="1"/>
  <c r="DT202" i="1" s="1"/>
  <c r="DR203" i="1"/>
  <c r="DP203" i="1"/>
  <c r="DN203" i="1"/>
  <c r="DL203" i="1"/>
  <c r="DJ203" i="1"/>
  <c r="DH203" i="1"/>
  <c r="DH202" i="1" s="1"/>
  <c r="DF203" i="1"/>
  <c r="DF202" i="1" s="1"/>
  <c r="DD203" i="1"/>
  <c r="DB203" i="1"/>
  <c r="CZ203" i="1"/>
  <c r="CX203" i="1"/>
  <c r="CV203" i="1"/>
  <c r="CV202" i="1" s="1"/>
  <c r="CT203" i="1"/>
  <c r="CT202" i="1" s="1"/>
  <c r="CR203" i="1"/>
  <c r="CP203" i="1"/>
  <c r="CN203" i="1"/>
  <c r="CL203" i="1"/>
  <c r="CJ203" i="1"/>
  <c r="CJ202" i="1" s="1"/>
  <c r="CH203" i="1"/>
  <c r="CH202" i="1" s="1"/>
  <c r="CF203" i="1"/>
  <c r="CD203" i="1"/>
  <c r="CB203" i="1"/>
  <c r="BZ203" i="1"/>
  <c r="BX203" i="1"/>
  <c r="BX202" i="1" s="1"/>
  <c r="BV203" i="1"/>
  <c r="BV202" i="1" s="1"/>
  <c r="BT203" i="1"/>
  <c r="BR203" i="1"/>
  <c r="BP203" i="1"/>
  <c r="BN203" i="1"/>
  <c r="BL203" i="1"/>
  <c r="BL202" i="1" s="1"/>
  <c r="BJ203" i="1"/>
  <c r="BH203" i="1"/>
  <c r="BF203" i="1"/>
  <c r="BD203" i="1"/>
  <c r="BB203" i="1"/>
  <c r="AZ203" i="1"/>
  <c r="AZ202" i="1" s="1"/>
  <c r="AX203" i="1"/>
  <c r="AX202" i="1" s="1"/>
  <c r="AV203" i="1"/>
  <c r="AT203" i="1"/>
  <c r="AR203" i="1"/>
  <c r="AP203" i="1"/>
  <c r="AN203" i="1"/>
  <c r="AN202" i="1" s="1"/>
  <c r="AL203" i="1"/>
  <c r="AL202" i="1" s="1"/>
  <c r="AJ203" i="1"/>
  <c r="AH203" i="1"/>
  <c r="AF203" i="1"/>
  <c r="AB203" i="1"/>
  <c r="Z203" i="1"/>
  <c r="Z202" i="1" s="1"/>
  <c r="X203" i="1"/>
  <c r="V203" i="1"/>
  <c r="T203" i="1"/>
  <c r="R203" i="1"/>
  <c r="P203" i="1"/>
  <c r="EN202" i="1"/>
  <c r="EM202" i="1"/>
  <c r="EK202" i="1"/>
  <c r="EI202" i="1"/>
  <c r="EG202" i="1"/>
  <c r="EE202" i="1"/>
  <c r="ED202" i="1"/>
  <c r="EC202" i="1"/>
  <c r="EA202" i="1"/>
  <c r="DY202" i="1"/>
  <c r="DW202" i="1"/>
  <c r="DU202" i="1"/>
  <c r="DS202" i="1"/>
  <c r="DR202" i="1"/>
  <c r="DQ202" i="1"/>
  <c r="DO202" i="1"/>
  <c r="DM202" i="1"/>
  <c r="DL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D202" i="1"/>
  <c r="AC202" i="1"/>
  <c r="AA202" i="1"/>
  <c r="Y202" i="1"/>
  <c r="W202" i="1"/>
  <c r="U202" i="1"/>
  <c r="S202" i="1"/>
  <c r="Q202" i="1"/>
  <c r="O202" i="1"/>
  <c r="EQ201" i="1"/>
  <c r="EL201" i="1"/>
  <c r="EJ201" i="1"/>
  <c r="EH201" i="1"/>
  <c r="EF201" i="1"/>
  <c r="ED201" i="1"/>
  <c r="EB201" i="1"/>
  <c r="DZ201" i="1"/>
  <c r="DX201" i="1"/>
  <c r="DV201" i="1"/>
  <c r="DT201" i="1"/>
  <c r="DR201" i="1"/>
  <c r="DP201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Z201" i="1"/>
  <c r="X201" i="1"/>
  <c r="ER201" i="1" s="1"/>
  <c r="V201" i="1"/>
  <c r="T201" i="1"/>
  <c r="R201" i="1"/>
  <c r="P201" i="1"/>
  <c r="EQ200" i="1"/>
  <c r="EL200" i="1"/>
  <c r="EJ200" i="1"/>
  <c r="EH200" i="1"/>
  <c r="EF200" i="1"/>
  <c r="ED200" i="1"/>
  <c r="EB200" i="1"/>
  <c r="DZ200" i="1"/>
  <c r="DX200" i="1"/>
  <c r="DV200" i="1"/>
  <c r="DT200" i="1"/>
  <c r="DR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Z200" i="1"/>
  <c r="X200" i="1"/>
  <c r="V200" i="1"/>
  <c r="T200" i="1"/>
  <c r="T197" i="1" s="1"/>
  <c r="R200" i="1"/>
  <c r="P200" i="1"/>
  <c r="EQ199" i="1"/>
  <c r="EL199" i="1"/>
  <c r="EJ199" i="1"/>
  <c r="EH199" i="1"/>
  <c r="EH197" i="1" s="1"/>
  <c r="EF199" i="1"/>
  <c r="ED199" i="1"/>
  <c r="EB199" i="1"/>
  <c r="DZ199" i="1"/>
  <c r="DX199" i="1"/>
  <c r="DV199" i="1"/>
  <c r="DV197" i="1" s="1"/>
  <c r="DT199" i="1"/>
  <c r="DR199" i="1"/>
  <c r="DP199" i="1"/>
  <c r="DN199" i="1"/>
  <c r="DL199" i="1"/>
  <c r="DL197" i="1" s="1"/>
  <c r="DJ199" i="1"/>
  <c r="DJ197" i="1" s="1"/>
  <c r="DH199" i="1"/>
  <c r="DF199" i="1"/>
  <c r="DD199" i="1"/>
  <c r="DB199" i="1"/>
  <c r="CZ199" i="1"/>
  <c r="CZ197" i="1" s="1"/>
  <c r="CX199" i="1"/>
  <c r="CV199" i="1"/>
  <c r="CT199" i="1"/>
  <c r="CR199" i="1"/>
  <c r="CP199" i="1"/>
  <c r="CN199" i="1"/>
  <c r="CL199" i="1"/>
  <c r="CL197" i="1" s="1"/>
  <c r="CJ199" i="1"/>
  <c r="CH199" i="1"/>
  <c r="CF199" i="1"/>
  <c r="CD199" i="1"/>
  <c r="CB199" i="1"/>
  <c r="BZ199" i="1"/>
  <c r="BZ197" i="1" s="1"/>
  <c r="BX199" i="1"/>
  <c r="BV199" i="1"/>
  <c r="BT199" i="1"/>
  <c r="BR199" i="1"/>
  <c r="BP199" i="1"/>
  <c r="BN199" i="1"/>
  <c r="BN197" i="1" s="1"/>
  <c r="BL199" i="1"/>
  <c r="BJ199" i="1"/>
  <c r="BH199" i="1"/>
  <c r="BF199" i="1"/>
  <c r="BD199" i="1"/>
  <c r="BD197" i="1" s="1"/>
  <c r="BB199" i="1"/>
  <c r="BB197" i="1" s="1"/>
  <c r="AZ199" i="1"/>
  <c r="AX199" i="1"/>
  <c r="AV199" i="1"/>
  <c r="AT199" i="1"/>
  <c r="AR199" i="1"/>
  <c r="AR197" i="1" s="1"/>
  <c r="AP199" i="1"/>
  <c r="AP197" i="1" s="1"/>
  <c r="AN199" i="1"/>
  <c r="AL199" i="1"/>
  <c r="AJ199" i="1"/>
  <c r="AH199" i="1"/>
  <c r="AF199" i="1"/>
  <c r="AB199" i="1"/>
  <c r="Z199" i="1"/>
  <c r="X199" i="1"/>
  <c r="V199" i="1"/>
  <c r="T199" i="1"/>
  <c r="R199" i="1"/>
  <c r="R197" i="1" s="1"/>
  <c r="P199" i="1"/>
  <c r="EL198" i="1"/>
  <c r="EJ198" i="1"/>
  <c r="EH198" i="1"/>
  <c r="EF198" i="1"/>
  <c r="ED198" i="1"/>
  <c r="ED197" i="1" s="1"/>
  <c r="EB198" i="1"/>
  <c r="EB197" i="1" s="1"/>
  <c r="DZ198" i="1"/>
  <c r="DX198" i="1"/>
  <c r="DV198" i="1"/>
  <c r="DT198" i="1"/>
  <c r="DQ198" i="1"/>
  <c r="DR198" i="1" s="1"/>
  <c r="DP198" i="1"/>
  <c r="DP197" i="1" s="1"/>
  <c r="DN198" i="1"/>
  <c r="DL198" i="1"/>
  <c r="DJ198" i="1"/>
  <c r="DH198" i="1"/>
  <c r="DF198" i="1"/>
  <c r="DD198" i="1"/>
  <c r="DD197" i="1" s="1"/>
  <c r="DB198" i="1"/>
  <c r="CZ198" i="1"/>
  <c r="CX198" i="1"/>
  <c r="CV198" i="1"/>
  <c r="CT198" i="1"/>
  <c r="CR198" i="1"/>
  <c r="CR197" i="1" s="1"/>
  <c r="CP198" i="1"/>
  <c r="CN198" i="1"/>
  <c r="CL198" i="1"/>
  <c r="CJ198" i="1"/>
  <c r="CH198" i="1"/>
  <c r="CF198" i="1"/>
  <c r="CF197" i="1" s="1"/>
  <c r="CD198" i="1"/>
  <c r="CB198" i="1"/>
  <c r="BZ198" i="1"/>
  <c r="BX198" i="1"/>
  <c r="BV198" i="1"/>
  <c r="BT198" i="1"/>
  <c r="BT197" i="1" s="1"/>
  <c r="BR198" i="1"/>
  <c r="BP198" i="1"/>
  <c r="BP197" i="1" s="1"/>
  <c r="BN198" i="1"/>
  <c r="BL198" i="1"/>
  <c r="BJ198" i="1"/>
  <c r="BH198" i="1"/>
  <c r="BH197" i="1" s="1"/>
  <c r="BF198" i="1"/>
  <c r="BD198" i="1"/>
  <c r="BB198" i="1"/>
  <c r="AZ198" i="1"/>
  <c r="AX198" i="1"/>
  <c r="AV198" i="1"/>
  <c r="AV197" i="1" s="1"/>
  <c r="AT198" i="1"/>
  <c r="AR198" i="1"/>
  <c r="AP198" i="1"/>
  <c r="AN198" i="1"/>
  <c r="AK198" i="1"/>
  <c r="AL198" i="1" s="1"/>
  <c r="AL197" i="1" s="1"/>
  <c r="AJ198" i="1"/>
  <c r="AJ197" i="1" s="1"/>
  <c r="AH198" i="1"/>
  <c r="AF198" i="1"/>
  <c r="AB198" i="1"/>
  <c r="Z198" i="1"/>
  <c r="X198" i="1"/>
  <c r="X197" i="1" s="1"/>
  <c r="V198" i="1"/>
  <c r="V197" i="1" s="1"/>
  <c r="T198" i="1"/>
  <c r="R198" i="1"/>
  <c r="P198" i="1"/>
  <c r="EN197" i="1"/>
  <c r="EM197" i="1"/>
  <c r="EK197" i="1"/>
  <c r="EI197" i="1"/>
  <c r="EG197" i="1"/>
  <c r="EE197" i="1"/>
  <c r="EC197" i="1"/>
  <c r="EA197" i="1"/>
  <c r="DY197" i="1"/>
  <c r="DW197" i="1"/>
  <c r="DU197" i="1"/>
  <c r="DS197" i="1"/>
  <c r="DO197" i="1"/>
  <c r="DM197" i="1"/>
  <c r="DK197" i="1"/>
  <c r="DI197" i="1"/>
  <c r="DG197" i="1"/>
  <c r="DE197" i="1"/>
  <c r="DC197" i="1"/>
  <c r="DA197" i="1"/>
  <c r="CY197" i="1"/>
  <c r="CX197" i="1"/>
  <c r="CW197" i="1"/>
  <c r="CU197" i="1"/>
  <c r="CS197" i="1"/>
  <c r="CQ197" i="1"/>
  <c r="CO197" i="1"/>
  <c r="CN197" i="1"/>
  <c r="CM197" i="1"/>
  <c r="CK197" i="1"/>
  <c r="CI197" i="1"/>
  <c r="CG197" i="1"/>
  <c r="CE197" i="1"/>
  <c r="CC197" i="1"/>
  <c r="CB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I197" i="1"/>
  <c r="AG197" i="1"/>
  <c r="AF197" i="1"/>
  <c r="AE197" i="1"/>
  <c r="AD197" i="1"/>
  <c r="AC197" i="1"/>
  <c r="AA197" i="1"/>
  <c r="Y197" i="1"/>
  <c r="W197" i="1"/>
  <c r="U197" i="1"/>
  <c r="S197" i="1"/>
  <c r="Q197" i="1"/>
  <c r="O197" i="1"/>
  <c r="EQ196" i="1"/>
  <c r="EL196" i="1"/>
  <c r="EJ196" i="1"/>
  <c r="EH196" i="1"/>
  <c r="EF196" i="1"/>
  <c r="ED196" i="1"/>
  <c r="EB196" i="1"/>
  <c r="DZ196" i="1"/>
  <c r="DX196" i="1"/>
  <c r="DV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B196" i="1"/>
  <c r="Z196" i="1"/>
  <c r="X196" i="1"/>
  <c r="V196" i="1"/>
  <c r="T196" i="1"/>
  <c r="R196" i="1"/>
  <c r="P196" i="1"/>
  <c r="EQ195" i="1"/>
  <c r="EL195" i="1"/>
  <c r="EJ195" i="1"/>
  <c r="EH195" i="1"/>
  <c r="EF195" i="1"/>
  <c r="ED195" i="1"/>
  <c r="EB195" i="1"/>
  <c r="DZ195" i="1"/>
  <c r="DX195" i="1"/>
  <c r="DV195" i="1"/>
  <c r="DT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B195" i="1"/>
  <c r="Z195" i="1"/>
  <c r="X195" i="1"/>
  <c r="V195" i="1"/>
  <c r="T195" i="1"/>
  <c r="R195" i="1"/>
  <c r="P195" i="1"/>
  <c r="EQ194" i="1"/>
  <c r="EL194" i="1"/>
  <c r="EJ194" i="1"/>
  <c r="EH194" i="1"/>
  <c r="EF194" i="1"/>
  <c r="EF193" i="1" s="1"/>
  <c r="ED194" i="1"/>
  <c r="EB194" i="1"/>
  <c r="DZ194" i="1"/>
  <c r="DX194" i="1"/>
  <c r="DV194" i="1"/>
  <c r="DT194" i="1"/>
  <c r="DR194" i="1"/>
  <c r="DP194" i="1"/>
  <c r="DN194" i="1"/>
  <c r="DL194" i="1"/>
  <c r="DJ194" i="1"/>
  <c r="DH194" i="1"/>
  <c r="DF194" i="1"/>
  <c r="DD194" i="1"/>
  <c r="DB194" i="1"/>
  <c r="CZ194" i="1"/>
  <c r="CX194" i="1"/>
  <c r="CV194" i="1"/>
  <c r="CV193" i="1" s="1"/>
  <c r="CT194" i="1"/>
  <c r="CR194" i="1"/>
  <c r="CP194" i="1"/>
  <c r="CN194" i="1"/>
  <c r="CL194" i="1"/>
  <c r="CJ194" i="1"/>
  <c r="CJ193" i="1" s="1"/>
  <c r="CH194" i="1"/>
  <c r="CF194" i="1"/>
  <c r="CD194" i="1"/>
  <c r="CB194" i="1"/>
  <c r="BZ194" i="1"/>
  <c r="BX194" i="1"/>
  <c r="BX193" i="1" s="1"/>
  <c r="BV194" i="1"/>
  <c r="BT194" i="1"/>
  <c r="BR194" i="1"/>
  <c r="BP194" i="1"/>
  <c r="BN194" i="1"/>
  <c r="BL194" i="1"/>
  <c r="BL193" i="1" s="1"/>
  <c r="BJ194" i="1"/>
  <c r="BH194" i="1"/>
  <c r="BF194" i="1"/>
  <c r="BD194" i="1"/>
  <c r="BB194" i="1"/>
  <c r="AZ194" i="1"/>
  <c r="AZ193" i="1" s="1"/>
  <c r="AX194" i="1"/>
  <c r="AV194" i="1"/>
  <c r="AT194" i="1"/>
  <c r="AR194" i="1"/>
  <c r="AP194" i="1"/>
  <c r="AN194" i="1"/>
  <c r="AN193" i="1" s="1"/>
  <c r="AL194" i="1"/>
  <c r="AJ194" i="1"/>
  <c r="AH194" i="1"/>
  <c r="AF194" i="1"/>
  <c r="AB194" i="1"/>
  <c r="Z194" i="1"/>
  <c r="Z193" i="1" s="1"/>
  <c r="X194" i="1"/>
  <c r="V194" i="1"/>
  <c r="T194" i="1"/>
  <c r="R194" i="1"/>
  <c r="P194" i="1"/>
  <c r="EN193" i="1"/>
  <c r="EM193" i="1"/>
  <c r="EK193" i="1"/>
  <c r="EI193" i="1"/>
  <c r="EG193" i="1"/>
  <c r="EE193" i="1"/>
  <c r="EC193" i="1"/>
  <c r="EA193" i="1"/>
  <c r="DY193" i="1"/>
  <c r="DW193" i="1"/>
  <c r="DU193" i="1"/>
  <c r="DT193" i="1"/>
  <c r="DS193" i="1"/>
  <c r="DQ193" i="1"/>
  <c r="DO193" i="1"/>
  <c r="DM193" i="1"/>
  <c r="DK193" i="1"/>
  <c r="DI193" i="1"/>
  <c r="DH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D193" i="1"/>
  <c r="AC193" i="1"/>
  <c r="AA193" i="1"/>
  <c r="Y193" i="1"/>
  <c r="W193" i="1"/>
  <c r="U193" i="1"/>
  <c r="S193" i="1"/>
  <c r="Q193" i="1"/>
  <c r="O193" i="1"/>
  <c r="EQ192" i="1"/>
  <c r="EQ191" i="1" s="1"/>
  <c r="EL192" i="1"/>
  <c r="EL191" i="1" s="1"/>
  <c r="EJ192" i="1"/>
  <c r="EH192" i="1"/>
  <c r="EH191" i="1" s="1"/>
  <c r="EF192" i="1"/>
  <c r="EF191" i="1" s="1"/>
  <c r="ED192" i="1"/>
  <c r="ED191" i="1" s="1"/>
  <c r="EB192" i="1"/>
  <c r="EB191" i="1" s="1"/>
  <c r="DZ192" i="1"/>
  <c r="DZ191" i="1" s="1"/>
  <c r="DX192" i="1"/>
  <c r="DX191" i="1" s="1"/>
  <c r="DV192" i="1"/>
  <c r="DV191" i="1" s="1"/>
  <c r="DT192" i="1"/>
  <c r="DT191" i="1" s="1"/>
  <c r="DR192" i="1"/>
  <c r="DR191" i="1" s="1"/>
  <c r="DP192" i="1"/>
  <c r="DP191" i="1" s="1"/>
  <c r="DN192" i="1"/>
  <c r="DL192" i="1"/>
  <c r="DL191" i="1" s="1"/>
  <c r="DJ192" i="1"/>
  <c r="DJ191" i="1" s="1"/>
  <c r="DH192" i="1"/>
  <c r="DH191" i="1" s="1"/>
  <c r="DF192" i="1"/>
  <c r="DD192" i="1"/>
  <c r="DD191" i="1" s="1"/>
  <c r="DB192" i="1"/>
  <c r="DB191" i="1" s="1"/>
  <c r="CZ192" i="1"/>
  <c r="CZ191" i="1" s="1"/>
  <c r="CX192" i="1"/>
  <c r="CX191" i="1" s="1"/>
  <c r="CV192" i="1"/>
  <c r="CT192" i="1"/>
  <c r="CT191" i="1" s="1"/>
  <c r="CR192" i="1"/>
  <c r="CP192" i="1"/>
  <c r="CN192" i="1"/>
  <c r="CN191" i="1" s="1"/>
  <c r="CL192" i="1"/>
  <c r="CL191" i="1" s="1"/>
  <c r="CJ192" i="1"/>
  <c r="CH192" i="1"/>
  <c r="CH191" i="1" s="1"/>
  <c r="CF192" i="1"/>
  <c r="CF191" i="1" s="1"/>
  <c r="CD192" i="1"/>
  <c r="CB192" i="1"/>
  <c r="CB191" i="1" s="1"/>
  <c r="BZ192" i="1"/>
  <c r="BZ191" i="1" s="1"/>
  <c r="BX192" i="1"/>
  <c r="BX191" i="1" s="1"/>
  <c r="BV192" i="1"/>
  <c r="BV191" i="1" s="1"/>
  <c r="BT192" i="1"/>
  <c r="BT191" i="1" s="1"/>
  <c r="BR192" i="1"/>
  <c r="BR191" i="1" s="1"/>
  <c r="BP192" i="1"/>
  <c r="BN192" i="1"/>
  <c r="BN191" i="1" s="1"/>
  <c r="BL192" i="1"/>
  <c r="BL191" i="1" s="1"/>
  <c r="BJ192" i="1"/>
  <c r="BJ191" i="1" s="1"/>
  <c r="BH192" i="1"/>
  <c r="BH191" i="1" s="1"/>
  <c r="BF192" i="1"/>
  <c r="BF191" i="1" s="1"/>
  <c r="BD192" i="1"/>
  <c r="BD191" i="1" s="1"/>
  <c r="BB192" i="1"/>
  <c r="BB191" i="1" s="1"/>
  <c r="AZ192" i="1"/>
  <c r="AZ191" i="1" s="1"/>
  <c r="AX192" i="1"/>
  <c r="AX191" i="1" s="1"/>
  <c r="AV192" i="1"/>
  <c r="AV191" i="1" s="1"/>
  <c r="AT192" i="1"/>
  <c r="AR192" i="1"/>
  <c r="AR191" i="1" s="1"/>
  <c r="AP192" i="1"/>
  <c r="AP191" i="1" s="1"/>
  <c r="AN192" i="1"/>
  <c r="AN191" i="1" s="1"/>
  <c r="AL192" i="1"/>
  <c r="AJ192" i="1"/>
  <c r="AJ191" i="1" s="1"/>
  <c r="AH192" i="1"/>
  <c r="AH191" i="1" s="1"/>
  <c r="AF192" i="1"/>
  <c r="AF191" i="1" s="1"/>
  <c r="AB192" i="1"/>
  <c r="AB191" i="1" s="1"/>
  <c r="Z192" i="1"/>
  <c r="Z191" i="1" s="1"/>
  <c r="X192" i="1"/>
  <c r="X191" i="1" s="1"/>
  <c r="V192" i="1"/>
  <c r="V191" i="1" s="1"/>
  <c r="T192" i="1"/>
  <c r="T191" i="1" s="1"/>
  <c r="R192" i="1"/>
  <c r="R191" i="1" s="1"/>
  <c r="P192" i="1"/>
  <c r="P191" i="1" s="1"/>
  <c r="EN191" i="1"/>
  <c r="EM191" i="1"/>
  <c r="EK191" i="1"/>
  <c r="EJ191" i="1"/>
  <c r="EI191" i="1"/>
  <c r="EG191" i="1"/>
  <c r="EE191" i="1"/>
  <c r="EC191" i="1"/>
  <c r="EA191" i="1"/>
  <c r="DY191" i="1"/>
  <c r="DW191" i="1"/>
  <c r="DU191" i="1"/>
  <c r="DS191" i="1"/>
  <c r="DQ191" i="1"/>
  <c r="DO191" i="1"/>
  <c r="DN191" i="1"/>
  <c r="DM191" i="1"/>
  <c r="DK191" i="1"/>
  <c r="DI191" i="1"/>
  <c r="DG191" i="1"/>
  <c r="DF191" i="1"/>
  <c r="DE191" i="1"/>
  <c r="DC191" i="1"/>
  <c r="DA191" i="1"/>
  <c r="CY191" i="1"/>
  <c r="CW191" i="1"/>
  <c r="CV191" i="1"/>
  <c r="CU191" i="1"/>
  <c r="CS191" i="1"/>
  <c r="CR191" i="1"/>
  <c r="CQ191" i="1"/>
  <c r="CP191" i="1"/>
  <c r="CO191" i="1"/>
  <c r="CM191" i="1"/>
  <c r="CK191" i="1"/>
  <c r="CJ191" i="1"/>
  <c r="CI191" i="1"/>
  <c r="CG191" i="1"/>
  <c r="CE191" i="1"/>
  <c r="CD191" i="1"/>
  <c r="CC191" i="1"/>
  <c r="CA191" i="1"/>
  <c r="BY191" i="1"/>
  <c r="BW191" i="1"/>
  <c r="BU191" i="1"/>
  <c r="BS191" i="1"/>
  <c r="BQ191" i="1"/>
  <c r="BP191" i="1"/>
  <c r="BO191" i="1"/>
  <c r="BM191" i="1"/>
  <c r="BK191" i="1"/>
  <c r="BI191" i="1"/>
  <c r="BG191" i="1"/>
  <c r="BE191" i="1"/>
  <c r="BC191" i="1"/>
  <c r="BA191" i="1"/>
  <c r="AY191" i="1"/>
  <c r="AW191" i="1"/>
  <c r="AU191" i="1"/>
  <c r="AT191" i="1"/>
  <c r="AS191" i="1"/>
  <c r="AQ191" i="1"/>
  <c r="AO191" i="1"/>
  <c r="AM191" i="1"/>
  <c r="AL191" i="1"/>
  <c r="AK191" i="1"/>
  <c r="AI191" i="1"/>
  <c r="AG191" i="1"/>
  <c r="AE191" i="1"/>
  <c r="AD191" i="1"/>
  <c r="AC191" i="1"/>
  <c r="AA191" i="1"/>
  <c r="Y191" i="1"/>
  <c r="W191" i="1"/>
  <c r="U191" i="1"/>
  <c r="S191" i="1"/>
  <c r="Q191" i="1"/>
  <c r="O191" i="1"/>
  <c r="EQ190" i="1"/>
  <c r="EL190" i="1"/>
  <c r="EJ190" i="1"/>
  <c r="EH190" i="1"/>
  <c r="EF190" i="1"/>
  <c r="ED190" i="1"/>
  <c r="EB190" i="1"/>
  <c r="DZ190" i="1"/>
  <c r="DX190" i="1"/>
  <c r="DV190" i="1"/>
  <c r="DT190" i="1"/>
  <c r="DR190" i="1"/>
  <c r="DP190" i="1"/>
  <c r="DN190" i="1"/>
  <c r="DL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B190" i="1"/>
  <c r="Z190" i="1"/>
  <c r="X190" i="1"/>
  <c r="V190" i="1"/>
  <c r="T190" i="1"/>
  <c r="R190" i="1"/>
  <c r="P190" i="1"/>
  <c r="EQ189" i="1"/>
  <c r="EL189" i="1"/>
  <c r="EJ189" i="1"/>
  <c r="EH189" i="1"/>
  <c r="EF189" i="1"/>
  <c r="ED189" i="1"/>
  <c r="EB189" i="1"/>
  <c r="DZ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P189" i="1"/>
  <c r="EQ188" i="1"/>
  <c r="EL188" i="1"/>
  <c r="EJ188" i="1"/>
  <c r="EH188" i="1"/>
  <c r="EF188" i="1"/>
  <c r="ED188" i="1"/>
  <c r="EB188" i="1"/>
  <c r="DZ188" i="1"/>
  <c r="DX188" i="1"/>
  <c r="DV188" i="1"/>
  <c r="DT188" i="1"/>
  <c r="DR188" i="1"/>
  <c r="DP188" i="1"/>
  <c r="DN188" i="1"/>
  <c r="DL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B188" i="1"/>
  <c r="Z188" i="1"/>
  <c r="X188" i="1"/>
  <c r="V188" i="1"/>
  <c r="T188" i="1"/>
  <c r="R188" i="1"/>
  <c r="P188" i="1"/>
  <c r="EQ187" i="1"/>
  <c r="EL187" i="1"/>
  <c r="EJ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B187" i="1"/>
  <c r="Z187" i="1"/>
  <c r="X187" i="1"/>
  <c r="V187" i="1"/>
  <c r="T187" i="1"/>
  <c r="R187" i="1"/>
  <c r="P187" i="1"/>
  <c r="EQ186" i="1"/>
  <c r="EL186" i="1"/>
  <c r="EJ186" i="1"/>
  <c r="EH186" i="1"/>
  <c r="EF186" i="1"/>
  <c r="ED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B186" i="1"/>
  <c r="Z186" i="1"/>
  <c r="X186" i="1"/>
  <c r="V186" i="1"/>
  <c r="T186" i="1"/>
  <c r="R186" i="1"/>
  <c r="P186" i="1"/>
  <c r="EQ185" i="1"/>
  <c r="EL185" i="1"/>
  <c r="EJ185" i="1"/>
  <c r="EH185" i="1"/>
  <c r="EF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B185" i="1"/>
  <c r="Z185" i="1"/>
  <c r="X185" i="1"/>
  <c r="V185" i="1"/>
  <c r="T185" i="1"/>
  <c r="R185" i="1"/>
  <c r="P185" i="1"/>
  <c r="EQ184" i="1"/>
  <c r="EN184" i="1"/>
  <c r="EN182" i="1" s="1"/>
  <c r="EL184" i="1"/>
  <c r="EJ184" i="1"/>
  <c r="EH184" i="1"/>
  <c r="EF184" i="1"/>
  <c r="ED184" i="1"/>
  <c r="EB184" i="1"/>
  <c r="DZ184" i="1"/>
  <c r="DX184" i="1"/>
  <c r="DV184" i="1"/>
  <c r="DT184" i="1"/>
  <c r="DR184" i="1"/>
  <c r="DP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B184" i="1"/>
  <c r="Z184" i="1"/>
  <c r="X184" i="1"/>
  <c r="V184" i="1"/>
  <c r="T184" i="1"/>
  <c r="R184" i="1"/>
  <c r="P184" i="1"/>
  <c r="EQ183" i="1"/>
  <c r="EL183" i="1"/>
  <c r="EJ183" i="1"/>
  <c r="EH183" i="1"/>
  <c r="EF183" i="1"/>
  <c r="ED183" i="1"/>
  <c r="EB183" i="1"/>
  <c r="DZ183" i="1"/>
  <c r="DX183" i="1"/>
  <c r="DV183" i="1"/>
  <c r="DT183" i="1"/>
  <c r="DR183" i="1"/>
  <c r="DP183" i="1"/>
  <c r="DN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P183" i="1"/>
  <c r="EQ182" i="1"/>
  <c r="EM182" i="1"/>
  <c r="EK182" i="1"/>
  <c r="EI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D182" i="1"/>
  <c r="AC182" i="1"/>
  <c r="AA182" i="1"/>
  <c r="Y182" i="1"/>
  <c r="W182" i="1"/>
  <c r="U182" i="1"/>
  <c r="S182" i="1"/>
  <c r="Q182" i="1"/>
  <c r="O182" i="1"/>
  <c r="EQ181" i="1"/>
  <c r="EL181" i="1"/>
  <c r="EJ181" i="1"/>
  <c r="EH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B181" i="1"/>
  <c r="Z181" i="1"/>
  <c r="X181" i="1"/>
  <c r="V181" i="1"/>
  <c r="T181" i="1"/>
  <c r="R181" i="1"/>
  <c r="P181" i="1"/>
  <c r="EQ180" i="1"/>
  <c r="EL180" i="1"/>
  <c r="EJ180" i="1"/>
  <c r="EH180" i="1"/>
  <c r="EF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B180" i="1"/>
  <c r="Z180" i="1"/>
  <c r="X180" i="1"/>
  <c r="V180" i="1"/>
  <c r="T180" i="1"/>
  <c r="R180" i="1"/>
  <c r="P180" i="1"/>
  <c r="EQ179" i="1"/>
  <c r="EL179" i="1"/>
  <c r="EJ179" i="1"/>
  <c r="EH179" i="1"/>
  <c r="EF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B179" i="1"/>
  <c r="Z179" i="1"/>
  <c r="X179" i="1"/>
  <c r="V179" i="1"/>
  <c r="T179" i="1"/>
  <c r="R179" i="1"/>
  <c r="P179" i="1"/>
  <c r="EQ178" i="1"/>
  <c r="EL178" i="1"/>
  <c r="EJ178" i="1"/>
  <c r="EH178" i="1"/>
  <c r="EF178" i="1"/>
  <c r="ED178" i="1"/>
  <c r="EB178" i="1"/>
  <c r="DZ178" i="1"/>
  <c r="DX178" i="1"/>
  <c r="DV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B178" i="1"/>
  <c r="Z178" i="1"/>
  <c r="X178" i="1"/>
  <c r="V178" i="1"/>
  <c r="T178" i="1"/>
  <c r="R178" i="1"/>
  <c r="P178" i="1"/>
  <c r="EQ177" i="1"/>
  <c r="EL177" i="1"/>
  <c r="EJ177" i="1"/>
  <c r="EH177" i="1"/>
  <c r="EF177" i="1"/>
  <c r="ED177" i="1"/>
  <c r="EB177" i="1"/>
  <c r="DZ177" i="1"/>
  <c r="DX177" i="1"/>
  <c r="DV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Z177" i="1"/>
  <c r="X177" i="1"/>
  <c r="V177" i="1"/>
  <c r="T177" i="1"/>
  <c r="R177" i="1"/>
  <c r="P177" i="1"/>
  <c r="EQ176" i="1"/>
  <c r="EL176" i="1"/>
  <c r="EJ176" i="1"/>
  <c r="EH176" i="1"/>
  <c r="EF176" i="1"/>
  <c r="ED176" i="1"/>
  <c r="EB176" i="1"/>
  <c r="DZ176" i="1"/>
  <c r="DX176" i="1"/>
  <c r="DV176" i="1"/>
  <c r="DT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B176" i="1"/>
  <c r="Z176" i="1"/>
  <c r="X176" i="1"/>
  <c r="V176" i="1"/>
  <c r="T176" i="1"/>
  <c r="R176" i="1"/>
  <c r="P176" i="1"/>
  <c r="EQ175" i="1"/>
  <c r="EN175" i="1"/>
  <c r="EM175" i="1"/>
  <c r="EK175" i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D175" i="1"/>
  <c r="AC175" i="1"/>
  <c r="AA175" i="1"/>
  <c r="Y175" i="1"/>
  <c r="W175" i="1"/>
  <c r="U175" i="1"/>
  <c r="S175" i="1"/>
  <c r="Q175" i="1"/>
  <c r="O175" i="1"/>
  <c r="EQ174" i="1"/>
  <c r="EL174" i="1"/>
  <c r="EJ174" i="1"/>
  <c r="EH174" i="1"/>
  <c r="EF174" i="1"/>
  <c r="ED174" i="1"/>
  <c r="EB174" i="1"/>
  <c r="DZ174" i="1"/>
  <c r="DX174" i="1"/>
  <c r="DV174" i="1"/>
  <c r="DT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B174" i="1"/>
  <c r="Z174" i="1"/>
  <c r="X174" i="1"/>
  <c r="V174" i="1"/>
  <c r="T174" i="1"/>
  <c r="R174" i="1"/>
  <c r="P174" i="1"/>
  <c r="EQ173" i="1"/>
  <c r="EL173" i="1"/>
  <c r="EJ173" i="1"/>
  <c r="EH173" i="1"/>
  <c r="EF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B173" i="1"/>
  <c r="Z173" i="1"/>
  <c r="X173" i="1"/>
  <c r="V173" i="1"/>
  <c r="T173" i="1"/>
  <c r="R173" i="1"/>
  <c r="P173" i="1"/>
  <c r="EQ172" i="1"/>
  <c r="EL172" i="1"/>
  <c r="EJ172" i="1"/>
  <c r="EH172" i="1"/>
  <c r="EF172" i="1"/>
  <c r="ED172" i="1"/>
  <c r="EB172" i="1"/>
  <c r="DZ172" i="1"/>
  <c r="DX172" i="1"/>
  <c r="DV172" i="1"/>
  <c r="DT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B172" i="1"/>
  <c r="Z172" i="1"/>
  <c r="X172" i="1"/>
  <c r="V172" i="1"/>
  <c r="T172" i="1"/>
  <c r="R172" i="1"/>
  <c r="P172" i="1"/>
  <c r="EQ171" i="1"/>
  <c r="EL171" i="1"/>
  <c r="EJ171" i="1"/>
  <c r="EH171" i="1"/>
  <c r="EF171" i="1"/>
  <c r="ED171" i="1"/>
  <c r="EB171" i="1"/>
  <c r="DZ171" i="1"/>
  <c r="DX171" i="1"/>
  <c r="DV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B171" i="1"/>
  <c r="Z171" i="1"/>
  <c r="X171" i="1"/>
  <c r="V171" i="1"/>
  <c r="T171" i="1"/>
  <c r="R171" i="1"/>
  <c r="P171" i="1"/>
  <c r="EQ170" i="1"/>
  <c r="EL170" i="1"/>
  <c r="EJ170" i="1"/>
  <c r="EH170" i="1"/>
  <c r="EF170" i="1"/>
  <c r="ED170" i="1"/>
  <c r="EB170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V168" i="1" s="1"/>
  <c r="AT170" i="1"/>
  <c r="AR170" i="1"/>
  <c r="AP170" i="1"/>
  <c r="AN170" i="1"/>
  <c r="AL170" i="1"/>
  <c r="AJ170" i="1"/>
  <c r="AJ168" i="1" s="1"/>
  <c r="AH170" i="1"/>
  <c r="AF170" i="1"/>
  <c r="AB170" i="1"/>
  <c r="Z170" i="1"/>
  <c r="X170" i="1"/>
  <c r="V170" i="1"/>
  <c r="V168" i="1" s="1"/>
  <c r="T170" i="1"/>
  <c r="R170" i="1"/>
  <c r="P170" i="1"/>
  <c r="EQ169" i="1"/>
  <c r="EL169" i="1"/>
  <c r="EJ169" i="1"/>
  <c r="EH169" i="1"/>
  <c r="EF169" i="1"/>
  <c r="ED169" i="1"/>
  <c r="EB169" i="1"/>
  <c r="DZ169" i="1"/>
  <c r="DX169" i="1"/>
  <c r="DV169" i="1"/>
  <c r="DT169" i="1"/>
  <c r="DR169" i="1"/>
  <c r="DP169" i="1"/>
  <c r="DN169" i="1"/>
  <c r="DL169" i="1"/>
  <c r="DL168" i="1" s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CB168" i="1" s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R168" i="1" s="1"/>
  <c r="AP169" i="1"/>
  <c r="AN169" i="1"/>
  <c r="AL169" i="1"/>
  <c r="AJ169" i="1"/>
  <c r="AH169" i="1"/>
  <c r="AF169" i="1"/>
  <c r="AB169" i="1"/>
  <c r="Z169" i="1"/>
  <c r="X169" i="1"/>
  <c r="V169" i="1"/>
  <c r="T169" i="1"/>
  <c r="R169" i="1"/>
  <c r="P169" i="1"/>
  <c r="EN168" i="1"/>
  <c r="EM168" i="1"/>
  <c r="EK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T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D168" i="1"/>
  <c r="AC168" i="1"/>
  <c r="AA168" i="1"/>
  <c r="Y168" i="1"/>
  <c r="W168" i="1"/>
  <c r="U168" i="1"/>
  <c r="S168" i="1"/>
  <c r="Q168" i="1"/>
  <c r="O168" i="1"/>
  <c r="EQ167" i="1"/>
  <c r="EL167" i="1"/>
  <c r="EJ167" i="1"/>
  <c r="EH167" i="1"/>
  <c r="EF167" i="1"/>
  <c r="ED167" i="1"/>
  <c r="EB167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B167" i="1"/>
  <c r="Z167" i="1"/>
  <c r="X167" i="1"/>
  <c r="V167" i="1"/>
  <c r="T167" i="1"/>
  <c r="R167" i="1"/>
  <c r="P167" i="1"/>
  <c r="EQ166" i="1"/>
  <c r="EL166" i="1"/>
  <c r="EJ166" i="1"/>
  <c r="EH166" i="1"/>
  <c r="EF166" i="1"/>
  <c r="ED166" i="1"/>
  <c r="EB166" i="1"/>
  <c r="DZ166" i="1"/>
  <c r="DX166" i="1"/>
  <c r="DV166" i="1"/>
  <c r="DT166" i="1"/>
  <c r="DR166" i="1"/>
  <c r="DP166" i="1"/>
  <c r="DN166" i="1"/>
  <c r="DL166" i="1"/>
  <c r="DJ166" i="1"/>
  <c r="DH166" i="1"/>
  <c r="DF166" i="1"/>
  <c r="DD166" i="1"/>
  <c r="DB166" i="1"/>
  <c r="DB163" i="1" s="1"/>
  <c r="CZ166" i="1"/>
  <c r="CX166" i="1"/>
  <c r="CV166" i="1"/>
  <c r="CT166" i="1"/>
  <c r="CR166" i="1"/>
  <c r="CP166" i="1"/>
  <c r="CP163" i="1" s="1"/>
  <c r="CN166" i="1"/>
  <c r="CL166" i="1"/>
  <c r="CJ166" i="1"/>
  <c r="CH166" i="1"/>
  <c r="CF166" i="1"/>
  <c r="CD166" i="1"/>
  <c r="CB166" i="1"/>
  <c r="BZ166" i="1"/>
  <c r="BX166" i="1"/>
  <c r="BX163" i="1" s="1"/>
  <c r="BV166" i="1"/>
  <c r="BT166" i="1"/>
  <c r="BR166" i="1"/>
  <c r="BR163" i="1" s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T163" i="1" s="1"/>
  <c r="AR166" i="1"/>
  <c r="AP166" i="1"/>
  <c r="AN166" i="1"/>
  <c r="AL166" i="1"/>
  <c r="AJ166" i="1"/>
  <c r="AH166" i="1"/>
  <c r="AF166" i="1"/>
  <c r="AB166" i="1"/>
  <c r="Z166" i="1"/>
  <c r="X166" i="1"/>
  <c r="V166" i="1"/>
  <c r="T166" i="1"/>
  <c r="R166" i="1"/>
  <c r="P166" i="1"/>
  <c r="EQ165" i="1"/>
  <c r="EL165" i="1"/>
  <c r="EJ165" i="1"/>
  <c r="EH165" i="1"/>
  <c r="EF165" i="1"/>
  <c r="ED165" i="1"/>
  <c r="EB165" i="1"/>
  <c r="DZ165" i="1"/>
  <c r="DX165" i="1"/>
  <c r="DV165" i="1"/>
  <c r="DT165" i="1"/>
  <c r="DR165" i="1"/>
  <c r="DP165" i="1"/>
  <c r="DN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P165" i="1"/>
  <c r="EQ164" i="1"/>
  <c r="EL164" i="1"/>
  <c r="EJ164" i="1"/>
  <c r="EH164" i="1"/>
  <c r="EF164" i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B164" i="1"/>
  <c r="Z164" i="1"/>
  <c r="X164" i="1"/>
  <c r="X163" i="1" s="1"/>
  <c r="V164" i="1"/>
  <c r="T164" i="1"/>
  <c r="R164" i="1"/>
  <c r="P164" i="1"/>
  <c r="EN163" i="1"/>
  <c r="EM163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D163" i="1"/>
  <c r="AC163" i="1"/>
  <c r="AA163" i="1"/>
  <c r="Y163" i="1"/>
  <c r="W163" i="1"/>
  <c r="U163" i="1"/>
  <c r="S163" i="1"/>
  <c r="Q163" i="1"/>
  <c r="O163" i="1"/>
  <c r="EQ162" i="1"/>
  <c r="EL162" i="1"/>
  <c r="EJ162" i="1"/>
  <c r="EJ161" i="1" s="1"/>
  <c r="EH162" i="1"/>
  <c r="EH161" i="1" s="1"/>
  <c r="EF162" i="1"/>
  <c r="EF161" i="1" s="1"/>
  <c r="ED162" i="1"/>
  <c r="ED161" i="1" s="1"/>
  <c r="EB162" i="1"/>
  <c r="EB161" i="1" s="1"/>
  <c r="DZ162" i="1"/>
  <c r="DX162" i="1"/>
  <c r="DX161" i="1" s="1"/>
  <c r="DV162" i="1"/>
  <c r="DV161" i="1" s="1"/>
  <c r="DT162" i="1"/>
  <c r="DT161" i="1" s="1"/>
  <c r="DR162" i="1"/>
  <c r="DR161" i="1" s="1"/>
  <c r="DP162" i="1"/>
  <c r="DN162" i="1"/>
  <c r="DN161" i="1" s="1"/>
  <c r="DL162" i="1"/>
  <c r="DL161" i="1" s="1"/>
  <c r="DJ162" i="1"/>
  <c r="DJ161" i="1" s="1"/>
  <c r="DH162" i="1"/>
  <c r="DH161" i="1" s="1"/>
  <c r="DF162" i="1"/>
  <c r="DF161" i="1" s="1"/>
  <c r="DD162" i="1"/>
  <c r="DD161" i="1" s="1"/>
  <c r="DB162" i="1"/>
  <c r="CZ162" i="1"/>
  <c r="CZ161" i="1" s="1"/>
  <c r="CX162" i="1"/>
  <c r="CX161" i="1" s="1"/>
  <c r="CV162" i="1"/>
  <c r="CV161" i="1" s="1"/>
  <c r="CT162" i="1"/>
  <c r="CT161" i="1" s="1"/>
  <c r="CR162" i="1"/>
  <c r="CR161" i="1" s="1"/>
  <c r="CP162" i="1"/>
  <c r="CN162" i="1"/>
  <c r="CN161" i="1" s="1"/>
  <c r="CL162" i="1"/>
  <c r="CL161" i="1" s="1"/>
  <c r="CJ162" i="1"/>
  <c r="CJ161" i="1" s="1"/>
  <c r="CH162" i="1"/>
  <c r="CH161" i="1" s="1"/>
  <c r="CF162" i="1"/>
  <c r="CD162" i="1"/>
  <c r="CD161" i="1" s="1"/>
  <c r="CB162" i="1"/>
  <c r="CB161" i="1" s="1"/>
  <c r="BZ162" i="1"/>
  <c r="BZ161" i="1" s="1"/>
  <c r="BX162" i="1"/>
  <c r="BX161" i="1" s="1"/>
  <c r="BV162" i="1"/>
  <c r="BV161" i="1" s="1"/>
  <c r="BT162" i="1"/>
  <c r="BT161" i="1" s="1"/>
  <c r="BR162" i="1"/>
  <c r="BP162" i="1"/>
  <c r="BP161" i="1" s="1"/>
  <c r="BN162" i="1"/>
  <c r="BN161" i="1" s="1"/>
  <c r="BL162" i="1"/>
  <c r="BL161" i="1" s="1"/>
  <c r="BJ162" i="1"/>
  <c r="BJ161" i="1" s="1"/>
  <c r="BH162" i="1"/>
  <c r="BH161" i="1" s="1"/>
  <c r="BF162" i="1"/>
  <c r="BD162" i="1"/>
  <c r="BD161" i="1" s="1"/>
  <c r="BB162" i="1"/>
  <c r="BB161" i="1" s="1"/>
  <c r="AZ162" i="1"/>
  <c r="AZ161" i="1" s="1"/>
  <c r="AX162" i="1"/>
  <c r="AX161" i="1" s="1"/>
  <c r="AV162" i="1"/>
  <c r="AT162" i="1"/>
  <c r="AT161" i="1" s="1"/>
  <c r="AR162" i="1"/>
  <c r="AR161" i="1" s="1"/>
  <c r="AP162" i="1"/>
  <c r="AP161" i="1" s="1"/>
  <c r="AN162" i="1"/>
  <c r="AN161" i="1" s="1"/>
  <c r="AL162" i="1"/>
  <c r="AL161" i="1" s="1"/>
  <c r="AJ162" i="1"/>
  <c r="AJ161" i="1" s="1"/>
  <c r="AH162" i="1"/>
  <c r="AF162" i="1"/>
  <c r="AF161" i="1" s="1"/>
  <c r="AB162" i="1"/>
  <c r="Z162" i="1"/>
  <c r="Z161" i="1" s="1"/>
  <c r="X162" i="1"/>
  <c r="X161" i="1" s="1"/>
  <c r="V162" i="1"/>
  <c r="T162" i="1"/>
  <c r="R162" i="1"/>
  <c r="R161" i="1" s="1"/>
  <c r="P162" i="1"/>
  <c r="P161" i="1" s="1"/>
  <c r="EQ161" i="1"/>
  <c r="EN161" i="1"/>
  <c r="EM161" i="1"/>
  <c r="EL161" i="1"/>
  <c r="EK161" i="1"/>
  <c r="EI161" i="1"/>
  <c r="EG161" i="1"/>
  <c r="EE161" i="1"/>
  <c r="EC161" i="1"/>
  <c r="EA161" i="1"/>
  <c r="DZ161" i="1"/>
  <c r="DY161" i="1"/>
  <c r="DW161" i="1"/>
  <c r="DU161" i="1"/>
  <c r="DS161" i="1"/>
  <c r="DQ161" i="1"/>
  <c r="DP161" i="1"/>
  <c r="DO161" i="1"/>
  <c r="DM161" i="1"/>
  <c r="DK161" i="1"/>
  <c r="DI161" i="1"/>
  <c r="DG161" i="1"/>
  <c r="DE161" i="1"/>
  <c r="DC161" i="1"/>
  <c r="DB161" i="1"/>
  <c r="DA161" i="1"/>
  <c r="CY161" i="1"/>
  <c r="CW161" i="1"/>
  <c r="CU161" i="1"/>
  <c r="CS161" i="1"/>
  <c r="CQ161" i="1"/>
  <c r="CP161" i="1"/>
  <c r="CO161" i="1"/>
  <c r="CM161" i="1"/>
  <c r="CK161" i="1"/>
  <c r="CI161" i="1"/>
  <c r="CG161" i="1"/>
  <c r="CF161" i="1"/>
  <c r="CE161" i="1"/>
  <c r="CC161" i="1"/>
  <c r="CA161" i="1"/>
  <c r="BY161" i="1"/>
  <c r="BW161" i="1"/>
  <c r="BU161" i="1"/>
  <c r="BS161" i="1"/>
  <c r="BR161" i="1"/>
  <c r="BQ161" i="1"/>
  <c r="BO161" i="1"/>
  <c r="BM161" i="1"/>
  <c r="BK161" i="1"/>
  <c r="BI161" i="1"/>
  <c r="BG161" i="1"/>
  <c r="BF161" i="1"/>
  <c r="BE161" i="1"/>
  <c r="BC161" i="1"/>
  <c r="BA161" i="1"/>
  <c r="AY161" i="1"/>
  <c r="AW161" i="1"/>
  <c r="AV161" i="1"/>
  <c r="AU161" i="1"/>
  <c r="AS161" i="1"/>
  <c r="AQ161" i="1"/>
  <c r="AO161" i="1"/>
  <c r="AM161" i="1"/>
  <c r="AK161" i="1"/>
  <c r="AI161" i="1"/>
  <c r="AH161" i="1"/>
  <c r="AG161" i="1"/>
  <c r="AE161" i="1"/>
  <c r="AD161" i="1"/>
  <c r="AC161" i="1"/>
  <c r="AB161" i="1"/>
  <c r="AA161" i="1"/>
  <c r="Y161" i="1"/>
  <c r="W161" i="1"/>
  <c r="V161" i="1"/>
  <c r="U161" i="1"/>
  <c r="T161" i="1"/>
  <c r="S161" i="1"/>
  <c r="Q161" i="1"/>
  <c r="O161" i="1"/>
  <c r="EQ160" i="1"/>
  <c r="EQ159" i="1" s="1"/>
  <c r="EL160" i="1"/>
  <c r="EL159" i="1" s="1"/>
  <c r="EJ160" i="1"/>
  <c r="EJ159" i="1" s="1"/>
  <c r="EH160" i="1"/>
  <c r="EF160" i="1"/>
  <c r="EF159" i="1" s="1"/>
  <c r="ED160" i="1"/>
  <c r="EB160" i="1"/>
  <c r="EB159" i="1" s="1"/>
  <c r="DZ160" i="1"/>
  <c r="DZ159" i="1" s="1"/>
  <c r="DX160" i="1"/>
  <c r="DX159" i="1" s="1"/>
  <c r="DV160" i="1"/>
  <c r="DT160" i="1"/>
  <c r="DT159" i="1" s="1"/>
  <c r="DR160" i="1"/>
  <c r="DR159" i="1" s="1"/>
  <c r="DP160" i="1"/>
  <c r="DP159" i="1" s="1"/>
  <c r="DN160" i="1"/>
  <c r="DN159" i="1" s="1"/>
  <c r="DL160" i="1"/>
  <c r="DL159" i="1" s="1"/>
  <c r="DJ160" i="1"/>
  <c r="DH160" i="1"/>
  <c r="DH159" i="1" s="1"/>
  <c r="DF160" i="1"/>
  <c r="DD160" i="1"/>
  <c r="DD159" i="1" s="1"/>
  <c r="DB160" i="1"/>
  <c r="DB159" i="1" s="1"/>
  <c r="CZ160" i="1"/>
  <c r="CZ159" i="1" s="1"/>
  <c r="CX160" i="1"/>
  <c r="CV160" i="1"/>
  <c r="CV159" i="1" s="1"/>
  <c r="CT160" i="1"/>
  <c r="CT159" i="1" s="1"/>
  <c r="CR160" i="1"/>
  <c r="CR159" i="1" s="1"/>
  <c r="CP160" i="1"/>
  <c r="CP159" i="1" s="1"/>
  <c r="CN160" i="1"/>
  <c r="CN159" i="1" s="1"/>
  <c r="CL160" i="1"/>
  <c r="CJ160" i="1"/>
  <c r="CJ159" i="1" s="1"/>
  <c r="CH160" i="1"/>
  <c r="CH159" i="1" s="1"/>
  <c r="CF160" i="1"/>
  <c r="CF159" i="1" s="1"/>
  <c r="CD160" i="1"/>
  <c r="CD159" i="1" s="1"/>
  <c r="CB160" i="1"/>
  <c r="CB159" i="1" s="1"/>
  <c r="BZ160" i="1"/>
  <c r="BX160" i="1"/>
  <c r="BX159" i="1" s="1"/>
  <c r="BV160" i="1"/>
  <c r="BV159" i="1" s="1"/>
  <c r="BT160" i="1"/>
  <c r="BT159" i="1" s="1"/>
  <c r="BR160" i="1"/>
  <c r="BR159" i="1" s="1"/>
  <c r="BP160" i="1"/>
  <c r="BN160" i="1"/>
  <c r="BL160" i="1"/>
  <c r="BL159" i="1" s="1"/>
  <c r="BJ160" i="1"/>
  <c r="BJ159" i="1" s="1"/>
  <c r="BH160" i="1"/>
  <c r="BH159" i="1" s="1"/>
  <c r="BF160" i="1"/>
  <c r="BF159" i="1" s="1"/>
  <c r="BD160" i="1"/>
  <c r="BD159" i="1" s="1"/>
  <c r="BB160" i="1"/>
  <c r="AZ160" i="1"/>
  <c r="AZ159" i="1" s="1"/>
  <c r="AX160" i="1"/>
  <c r="AV160" i="1"/>
  <c r="AV159" i="1" s="1"/>
  <c r="AT160" i="1"/>
  <c r="AT159" i="1" s="1"/>
  <c r="AR160" i="1"/>
  <c r="AR159" i="1" s="1"/>
  <c r="AP160" i="1"/>
  <c r="AN160" i="1"/>
  <c r="AN159" i="1" s="1"/>
  <c r="AL160" i="1"/>
  <c r="AL159" i="1" s="1"/>
  <c r="AJ160" i="1"/>
  <c r="AJ159" i="1" s="1"/>
  <c r="AH160" i="1"/>
  <c r="AH159" i="1" s="1"/>
  <c r="AF160" i="1"/>
  <c r="AF159" i="1" s="1"/>
  <c r="AB160" i="1"/>
  <c r="AB159" i="1" s="1"/>
  <c r="Z160" i="1"/>
  <c r="X160" i="1"/>
  <c r="V160" i="1"/>
  <c r="V159" i="1" s="1"/>
  <c r="T160" i="1"/>
  <c r="T159" i="1" s="1"/>
  <c r="R160" i="1"/>
  <c r="R159" i="1" s="1"/>
  <c r="P160" i="1"/>
  <c r="P159" i="1" s="1"/>
  <c r="EN159" i="1"/>
  <c r="EM159" i="1"/>
  <c r="EK159" i="1"/>
  <c r="EI159" i="1"/>
  <c r="EH159" i="1"/>
  <c r="EG159" i="1"/>
  <c r="EE159" i="1"/>
  <c r="ED159" i="1"/>
  <c r="EC159" i="1"/>
  <c r="EA159" i="1"/>
  <c r="DY159" i="1"/>
  <c r="DW159" i="1"/>
  <c r="DV159" i="1"/>
  <c r="DU159" i="1"/>
  <c r="DS159" i="1"/>
  <c r="DQ159" i="1"/>
  <c r="DO159" i="1"/>
  <c r="DM159" i="1"/>
  <c r="DK159" i="1"/>
  <c r="DJ159" i="1"/>
  <c r="DI159" i="1"/>
  <c r="DG159" i="1"/>
  <c r="DF159" i="1"/>
  <c r="DE159" i="1"/>
  <c r="DC159" i="1"/>
  <c r="DA159" i="1"/>
  <c r="CY159" i="1"/>
  <c r="CX159" i="1"/>
  <c r="CW159" i="1"/>
  <c r="CU159" i="1"/>
  <c r="CS159" i="1"/>
  <c r="CQ159" i="1"/>
  <c r="CO159" i="1"/>
  <c r="CM159" i="1"/>
  <c r="CL159" i="1"/>
  <c r="CK159" i="1"/>
  <c r="CI159" i="1"/>
  <c r="CG159" i="1"/>
  <c r="CE159" i="1"/>
  <c r="CC159" i="1"/>
  <c r="CA159" i="1"/>
  <c r="BZ159" i="1"/>
  <c r="BY159" i="1"/>
  <c r="BW159" i="1"/>
  <c r="BU159" i="1"/>
  <c r="BS159" i="1"/>
  <c r="BQ159" i="1"/>
  <c r="BP159" i="1"/>
  <c r="BO159" i="1"/>
  <c r="BN159" i="1"/>
  <c r="BM159" i="1"/>
  <c r="BK159" i="1"/>
  <c r="BI159" i="1"/>
  <c r="BG159" i="1"/>
  <c r="BE159" i="1"/>
  <c r="BC159" i="1"/>
  <c r="BB159" i="1"/>
  <c r="BA159" i="1"/>
  <c r="AY159" i="1"/>
  <c r="AX159" i="1"/>
  <c r="AW159" i="1"/>
  <c r="AU159" i="1"/>
  <c r="AS159" i="1"/>
  <c r="AQ159" i="1"/>
  <c r="AP159" i="1"/>
  <c r="AO159" i="1"/>
  <c r="AM159" i="1"/>
  <c r="AK159" i="1"/>
  <c r="AI159" i="1"/>
  <c r="AG159" i="1"/>
  <c r="AE159" i="1"/>
  <c r="AD159" i="1"/>
  <c r="AC159" i="1"/>
  <c r="AA159" i="1"/>
  <c r="Z159" i="1"/>
  <c r="Y159" i="1"/>
  <c r="X159" i="1"/>
  <c r="W159" i="1"/>
  <c r="U159" i="1"/>
  <c r="S159" i="1"/>
  <c r="Q159" i="1"/>
  <c r="O159" i="1"/>
  <c r="EQ158" i="1"/>
  <c r="EL158" i="1"/>
  <c r="EL157" i="1" s="1"/>
  <c r="EJ158" i="1"/>
  <c r="EH158" i="1"/>
  <c r="EH157" i="1" s="1"/>
  <c r="EF158" i="1"/>
  <c r="EF157" i="1" s="1"/>
  <c r="ED158" i="1"/>
  <c r="ED157" i="1" s="1"/>
  <c r="EB158" i="1"/>
  <c r="DZ158" i="1"/>
  <c r="DZ157" i="1" s="1"/>
  <c r="DX158" i="1"/>
  <c r="DX157" i="1" s="1"/>
  <c r="DV158" i="1"/>
  <c r="DV157" i="1" s="1"/>
  <c r="DT158" i="1"/>
  <c r="DT157" i="1" s="1"/>
  <c r="DR158" i="1"/>
  <c r="DR157" i="1" s="1"/>
  <c r="DP158" i="1"/>
  <c r="DP157" i="1" s="1"/>
  <c r="DN158" i="1"/>
  <c r="DN157" i="1" s="1"/>
  <c r="DL158" i="1"/>
  <c r="DJ158" i="1"/>
  <c r="DJ157" i="1" s="1"/>
  <c r="DH158" i="1"/>
  <c r="DH157" i="1" s="1"/>
  <c r="DF158" i="1"/>
  <c r="DF157" i="1" s="1"/>
  <c r="DD158" i="1"/>
  <c r="DB158" i="1"/>
  <c r="DB157" i="1" s="1"/>
  <c r="CZ158" i="1"/>
  <c r="CX158" i="1"/>
  <c r="CX157" i="1" s="1"/>
  <c r="CV158" i="1"/>
  <c r="CV157" i="1" s="1"/>
  <c r="CT158" i="1"/>
  <c r="CT157" i="1" s="1"/>
  <c r="CR158" i="1"/>
  <c r="CP158" i="1"/>
  <c r="CP157" i="1" s="1"/>
  <c r="CN158" i="1"/>
  <c r="CN157" i="1" s="1"/>
  <c r="CL158" i="1"/>
  <c r="CL157" i="1" s="1"/>
  <c r="CJ158" i="1"/>
  <c r="CJ157" i="1" s="1"/>
  <c r="CH158" i="1"/>
  <c r="CH157" i="1" s="1"/>
  <c r="CF158" i="1"/>
  <c r="CF157" i="1" s="1"/>
  <c r="CD158" i="1"/>
  <c r="CD157" i="1" s="1"/>
  <c r="CB158" i="1"/>
  <c r="CB157" i="1" s="1"/>
  <c r="BZ158" i="1"/>
  <c r="BZ157" i="1" s="1"/>
  <c r="BX158" i="1"/>
  <c r="BX157" i="1" s="1"/>
  <c r="BV158" i="1"/>
  <c r="BV157" i="1" s="1"/>
  <c r="BT158" i="1"/>
  <c r="BR158" i="1"/>
  <c r="BR157" i="1" s="1"/>
  <c r="BP158" i="1"/>
  <c r="BP157" i="1" s="1"/>
  <c r="BN158" i="1"/>
  <c r="BN157" i="1" s="1"/>
  <c r="BL158" i="1"/>
  <c r="BL157" i="1" s="1"/>
  <c r="BJ158" i="1"/>
  <c r="BJ157" i="1" s="1"/>
  <c r="BH158" i="1"/>
  <c r="BF158" i="1"/>
  <c r="BF157" i="1" s="1"/>
  <c r="BD158" i="1"/>
  <c r="BB158" i="1"/>
  <c r="BB157" i="1" s="1"/>
  <c r="AZ158" i="1"/>
  <c r="AZ157" i="1" s="1"/>
  <c r="AX158" i="1"/>
  <c r="AX157" i="1" s="1"/>
  <c r="AV158" i="1"/>
  <c r="AV157" i="1" s="1"/>
  <c r="AT158" i="1"/>
  <c r="AT157" i="1" s="1"/>
  <c r="AR158" i="1"/>
  <c r="AR157" i="1" s="1"/>
  <c r="AP158" i="1"/>
  <c r="AP157" i="1" s="1"/>
  <c r="AN158" i="1"/>
  <c r="AN157" i="1" s="1"/>
  <c r="AL158" i="1"/>
  <c r="AL157" i="1" s="1"/>
  <c r="AJ158" i="1"/>
  <c r="AH158" i="1"/>
  <c r="AH157" i="1" s="1"/>
  <c r="AF158" i="1"/>
  <c r="AB158" i="1"/>
  <c r="AB157" i="1" s="1"/>
  <c r="Z158" i="1"/>
  <c r="X158" i="1"/>
  <c r="X157" i="1" s="1"/>
  <c r="V158" i="1"/>
  <c r="V157" i="1" s="1"/>
  <c r="T158" i="1"/>
  <c r="T157" i="1" s="1"/>
  <c r="R158" i="1"/>
  <c r="R157" i="1" s="1"/>
  <c r="P158" i="1"/>
  <c r="P157" i="1" s="1"/>
  <c r="EQ157" i="1"/>
  <c r="EN157" i="1"/>
  <c r="EM157" i="1"/>
  <c r="EK157" i="1"/>
  <c r="EJ157" i="1"/>
  <c r="EI157" i="1"/>
  <c r="EG157" i="1"/>
  <c r="EE157" i="1"/>
  <c r="EC157" i="1"/>
  <c r="EB157" i="1"/>
  <c r="EA157" i="1"/>
  <c r="DY157" i="1"/>
  <c r="DW157" i="1"/>
  <c r="DU157" i="1"/>
  <c r="DS157" i="1"/>
  <c r="DQ157" i="1"/>
  <c r="DO157" i="1"/>
  <c r="DM157" i="1"/>
  <c r="DL157" i="1"/>
  <c r="DK157" i="1"/>
  <c r="DI157" i="1"/>
  <c r="DG157" i="1"/>
  <c r="DE157" i="1"/>
  <c r="DD157" i="1"/>
  <c r="DC157" i="1"/>
  <c r="DA157" i="1"/>
  <c r="CZ157" i="1"/>
  <c r="CY157" i="1"/>
  <c r="CW157" i="1"/>
  <c r="CU157" i="1"/>
  <c r="CS157" i="1"/>
  <c r="CR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T157" i="1"/>
  <c r="BS157" i="1"/>
  <c r="BQ157" i="1"/>
  <c r="BO157" i="1"/>
  <c r="BM157" i="1"/>
  <c r="BK157" i="1"/>
  <c r="BI157" i="1"/>
  <c r="BH157" i="1"/>
  <c r="BG157" i="1"/>
  <c r="BE157" i="1"/>
  <c r="BD157" i="1"/>
  <c r="BC157" i="1"/>
  <c r="BA157" i="1"/>
  <c r="AY157" i="1"/>
  <c r="AW157" i="1"/>
  <c r="AU157" i="1"/>
  <c r="AS157" i="1"/>
  <c r="AQ157" i="1"/>
  <c r="AO157" i="1"/>
  <c r="AM157" i="1"/>
  <c r="AK157" i="1"/>
  <c r="AJ157" i="1"/>
  <c r="AI157" i="1"/>
  <c r="AG157" i="1"/>
  <c r="AF157" i="1"/>
  <c r="AE157" i="1"/>
  <c r="AD157" i="1"/>
  <c r="AC157" i="1"/>
  <c r="AA157" i="1"/>
  <c r="Y157" i="1"/>
  <c r="W157" i="1"/>
  <c r="U157" i="1"/>
  <c r="S157" i="1"/>
  <c r="Q157" i="1"/>
  <c r="O157" i="1"/>
  <c r="EQ156" i="1"/>
  <c r="EL156" i="1"/>
  <c r="EJ156" i="1"/>
  <c r="EH156" i="1"/>
  <c r="EF156" i="1"/>
  <c r="ED156" i="1"/>
  <c r="EB156" i="1"/>
  <c r="DZ156" i="1"/>
  <c r="DZ153" i="1" s="1"/>
  <c r="DX156" i="1"/>
  <c r="DV156" i="1"/>
  <c r="DT156" i="1"/>
  <c r="DR156" i="1"/>
  <c r="DP156" i="1"/>
  <c r="DN156" i="1"/>
  <c r="DN153" i="1" s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P153" i="1" s="1"/>
  <c r="CN156" i="1"/>
  <c r="CL156" i="1"/>
  <c r="CJ156" i="1"/>
  <c r="CH156" i="1"/>
  <c r="CF156" i="1"/>
  <c r="CD156" i="1"/>
  <c r="CD153" i="1" s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F153" i="1" s="1"/>
  <c r="BD156" i="1"/>
  <c r="BB156" i="1"/>
  <c r="AZ156" i="1"/>
  <c r="AX156" i="1"/>
  <c r="AV156" i="1"/>
  <c r="AT156" i="1"/>
  <c r="AT153" i="1" s="1"/>
  <c r="AR156" i="1"/>
  <c r="AP156" i="1"/>
  <c r="AN156" i="1"/>
  <c r="AL156" i="1"/>
  <c r="AJ156" i="1"/>
  <c r="AH156" i="1"/>
  <c r="AH153" i="1" s="1"/>
  <c r="AF156" i="1"/>
  <c r="AB156" i="1"/>
  <c r="Z156" i="1"/>
  <c r="X156" i="1"/>
  <c r="V156" i="1"/>
  <c r="T156" i="1"/>
  <c r="R156" i="1"/>
  <c r="P156" i="1"/>
  <c r="EL155" i="1"/>
  <c r="EJ155" i="1"/>
  <c r="EH155" i="1"/>
  <c r="EF155" i="1"/>
  <c r="ED155" i="1"/>
  <c r="EB155" i="1"/>
  <c r="DZ155" i="1"/>
  <c r="DX155" i="1"/>
  <c r="DV155" i="1"/>
  <c r="DT155" i="1"/>
  <c r="DR155" i="1"/>
  <c r="DP155" i="1"/>
  <c r="DN155" i="1"/>
  <c r="DL155" i="1"/>
  <c r="DJ155" i="1"/>
  <c r="DH155" i="1"/>
  <c r="DH153" i="1" s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Y155" i="1"/>
  <c r="AZ155" i="1" s="1"/>
  <c r="AX155" i="1"/>
  <c r="AV155" i="1"/>
  <c r="AT155" i="1"/>
  <c r="AR155" i="1"/>
  <c r="AP155" i="1"/>
  <c r="AN155" i="1"/>
  <c r="AL155" i="1"/>
  <c r="AJ155" i="1"/>
  <c r="AH155" i="1"/>
  <c r="AF155" i="1"/>
  <c r="AB155" i="1"/>
  <c r="Z155" i="1"/>
  <c r="X155" i="1"/>
  <c r="V155" i="1"/>
  <c r="T155" i="1"/>
  <c r="R155" i="1"/>
  <c r="P155" i="1"/>
  <c r="EQ154" i="1"/>
  <c r="EL154" i="1"/>
  <c r="EJ154" i="1"/>
  <c r="EH154" i="1"/>
  <c r="EF154" i="1"/>
  <c r="ED154" i="1"/>
  <c r="EB154" i="1"/>
  <c r="DZ154" i="1"/>
  <c r="DX154" i="1"/>
  <c r="DV154" i="1"/>
  <c r="DT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D153" i="1" s="1"/>
  <c r="AB154" i="1"/>
  <c r="Z154" i="1"/>
  <c r="X154" i="1"/>
  <c r="X153" i="1" s="1"/>
  <c r="V154" i="1"/>
  <c r="T154" i="1"/>
  <c r="R154" i="1"/>
  <c r="R153" i="1" s="1"/>
  <c r="P154" i="1"/>
  <c r="EN153" i="1"/>
  <c r="EM153" i="1"/>
  <c r="EK153" i="1"/>
  <c r="EI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Q152" i="1"/>
  <c r="EQ151" i="1" s="1"/>
  <c r="EL152" i="1"/>
  <c r="EL151" i="1" s="1"/>
  <c r="EJ152" i="1"/>
  <c r="EJ151" i="1" s="1"/>
  <c r="EH152" i="1"/>
  <c r="EF152" i="1"/>
  <c r="ED152" i="1"/>
  <c r="ED151" i="1" s="1"/>
  <c r="EB152" i="1"/>
  <c r="EB151" i="1" s="1"/>
  <c r="DZ152" i="1"/>
  <c r="DZ151" i="1" s="1"/>
  <c r="DX152" i="1"/>
  <c r="DX151" i="1" s="1"/>
  <c r="DV152" i="1"/>
  <c r="DT152" i="1"/>
  <c r="DT151" i="1" s="1"/>
  <c r="DR152" i="1"/>
  <c r="DR151" i="1" s="1"/>
  <c r="DP152" i="1"/>
  <c r="DP151" i="1" s="1"/>
  <c r="DN152" i="1"/>
  <c r="DL152" i="1"/>
  <c r="DL151" i="1" s="1"/>
  <c r="DJ152" i="1"/>
  <c r="DJ151" i="1" s="1"/>
  <c r="DH152" i="1"/>
  <c r="DH151" i="1" s="1"/>
  <c r="DF152" i="1"/>
  <c r="DF151" i="1" s="1"/>
  <c r="DD152" i="1"/>
  <c r="DD151" i="1" s="1"/>
  <c r="DB152" i="1"/>
  <c r="DB151" i="1" s="1"/>
  <c r="CZ152" i="1"/>
  <c r="CZ151" i="1" s="1"/>
  <c r="CX152" i="1"/>
  <c r="CV152" i="1"/>
  <c r="CT152" i="1"/>
  <c r="CT151" i="1" s="1"/>
  <c r="CR152" i="1"/>
  <c r="CR151" i="1" s="1"/>
  <c r="CP152" i="1"/>
  <c r="CP151" i="1" s="1"/>
  <c r="CN152" i="1"/>
  <c r="CN151" i="1" s="1"/>
  <c r="CL152" i="1"/>
  <c r="CJ152" i="1"/>
  <c r="CJ151" i="1" s="1"/>
  <c r="CH152" i="1"/>
  <c r="CH151" i="1" s="1"/>
  <c r="CF152" i="1"/>
  <c r="CF151" i="1" s="1"/>
  <c r="CD152" i="1"/>
  <c r="CB152" i="1"/>
  <c r="CB151" i="1" s="1"/>
  <c r="BZ152" i="1"/>
  <c r="BZ151" i="1" s="1"/>
  <c r="BX152" i="1"/>
  <c r="BX151" i="1" s="1"/>
  <c r="BV152" i="1"/>
  <c r="BV151" i="1" s="1"/>
  <c r="BT152" i="1"/>
  <c r="BT151" i="1" s="1"/>
  <c r="BR152" i="1"/>
  <c r="BP152" i="1"/>
  <c r="BP151" i="1" s="1"/>
  <c r="BN152" i="1"/>
  <c r="BL152" i="1"/>
  <c r="BL151" i="1" s="1"/>
  <c r="BJ152" i="1"/>
  <c r="BJ151" i="1" s="1"/>
  <c r="BH152" i="1"/>
  <c r="BH151" i="1" s="1"/>
  <c r="BF152" i="1"/>
  <c r="BF151" i="1" s="1"/>
  <c r="BD152" i="1"/>
  <c r="BD151" i="1" s="1"/>
  <c r="BB152" i="1"/>
  <c r="BB151" i="1" s="1"/>
  <c r="AZ152" i="1"/>
  <c r="AZ151" i="1" s="1"/>
  <c r="AX152" i="1"/>
  <c r="AX151" i="1" s="1"/>
  <c r="AV152" i="1"/>
  <c r="AV151" i="1" s="1"/>
  <c r="AT152" i="1"/>
  <c r="AT151" i="1" s="1"/>
  <c r="AR152" i="1"/>
  <c r="AR151" i="1" s="1"/>
  <c r="AP152" i="1"/>
  <c r="AP151" i="1" s="1"/>
  <c r="AN152" i="1"/>
  <c r="AN151" i="1" s="1"/>
  <c r="AL152" i="1"/>
  <c r="AL151" i="1" s="1"/>
  <c r="AJ152" i="1"/>
  <c r="AJ151" i="1" s="1"/>
  <c r="AH152" i="1"/>
  <c r="AH151" i="1" s="1"/>
  <c r="AF152" i="1"/>
  <c r="AF151" i="1" s="1"/>
  <c r="AB152" i="1"/>
  <c r="AB151" i="1" s="1"/>
  <c r="Z152" i="1"/>
  <c r="Z151" i="1" s="1"/>
  <c r="X152" i="1"/>
  <c r="V152" i="1"/>
  <c r="V151" i="1" s="1"/>
  <c r="T152" i="1"/>
  <c r="T151" i="1" s="1"/>
  <c r="R152" i="1"/>
  <c r="R151" i="1" s="1"/>
  <c r="P152" i="1"/>
  <c r="EN151" i="1"/>
  <c r="EM151" i="1"/>
  <c r="EK151" i="1"/>
  <c r="EI151" i="1"/>
  <c r="EH151" i="1"/>
  <c r="EG151" i="1"/>
  <c r="EF151" i="1"/>
  <c r="EE151" i="1"/>
  <c r="EC151" i="1"/>
  <c r="EA151" i="1"/>
  <c r="DY151" i="1"/>
  <c r="DW151" i="1"/>
  <c r="DV151" i="1"/>
  <c r="DU151" i="1"/>
  <c r="DS151" i="1"/>
  <c r="DQ151" i="1"/>
  <c r="DO151" i="1"/>
  <c r="DN151" i="1"/>
  <c r="DM151" i="1"/>
  <c r="DK151" i="1"/>
  <c r="DI151" i="1"/>
  <c r="DG151" i="1"/>
  <c r="DE151" i="1"/>
  <c r="DC151" i="1"/>
  <c r="DA151" i="1"/>
  <c r="CY151" i="1"/>
  <c r="CX151" i="1"/>
  <c r="CW151" i="1"/>
  <c r="CV151" i="1"/>
  <c r="CU151" i="1"/>
  <c r="CS151" i="1"/>
  <c r="CQ151" i="1"/>
  <c r="CO151" i="1"/>
  <c r="CM151" i="1"/>
  <c r="CL151" i="1"/>
  <c r="CK151" i="1"/>
  <c r="CI151" i="1"/>
  <c r="CG151" i="1"/>
  <c r="CE151" i="1"/>
  <c r="CD151" i="1"/>
  <c r="CC151" i="1"/>
  <c r="CA151" i="1"/>
  <c r="BY151" i="1"/>
  <c r="BW151" i="1"/>
  <c r="BU151" i="1"/>
  <c r="BS151" i="1"/>
  <c r="BR151" i="1"/>
  <c r="BQ151" i="1"/>
  <c r="BO151" i="1"/>
  <c r="BN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D151" i="1"/>
  <c r="AC151" i="1"/>
  <c r="AA151" i="1"/>
  <c r="Y151" i="1"/>
  <c r="X151" i="1"/>
  <c r="W151" i="1"/>
  <c r="U151" i="1"/>
  <c r="S151" i="1"/>
  <c r="Q151" i="1"/>
  <c r="O151" i="1"/>
  <c r="EQ150" i="1"/>
  <c r="EQ149" i="1" s="1"/>
  <c r="EL150" i="1"/>
  <c r="EL149" i="1" s="1"/>
  <c r="EJ150" i="1"/>
  <c r="EJ149" i="1" s="1"/>
  <c r="EH150" i="1"/>
  <c r="EH149" i="1" s="1"/>
  <c r="EF150" i="1"/>
  <c r="EF149" i="1" s="1"/>
  <c r="ED150" i="1"/>
  <c r="ED149" i="1" s="1"/>
  <c r="EB150" i="1"/>
  <c r="EB149" i="1" s="1"/>
  <c r="DZ150" i="1"/>
  <c r="DZ149" i="1" s="1"/>
  <c r="DX150" i="1"/>
  <c r="DV150" i="1"/>
  <c r="DV149" i="1" s="1"/>
  <c r="DT150" i="1"/>
  <c r="DT149" i="1" s="1"/>
  <c r="DR150" i="1"/>
  <c r="DR149" i="1" s="1"/>
  <c r="DP150" i="1"/>
  <c r="DP149" i="1" s="1"/>
  <c r="DN150" i="1"/>
  <c r="DN149" i="1" s="1"/>
  <c r="DL150" i="1"/>
  <c r="DL149" i="1" s="1"/>
  <c r="DJ150" i="1"/>
  <c r="DJ149" i="1" s="1"/>
  <c r="DH150" i="1"/>
  <c r="DH149" i="1" s="1"/>
  <c r="DF150" i="1"/>
  <c r="DF149" i="1" s="1"/>
  <c r="DD150" i="1"/>
  <c r="DD149" i="1" s="1"/>
  <c r="DB150" i="1"/>
  <c r="DB149" i="1" s="1"/>
  <c r="CZ150" i="1"/>
  <c r="CX150" i="1"/>
  <c r="CX149" i="1" s="1"/>
  <c r="CV150" i="1"/>
  <c r="CV149" i="1" s="1"/>
  <c r="CT150" i="1"/>
  <c r="CT149" i="1" s="1"/>
  <c r="CR150" i="1"/>
  <c r="CR149" i="1" s="1"/>
  <c r="CP150" i="1"/>
  <c r="CP149" i="1" s="1"/>
  <c r="CN150" i="1"/>
  <c r="CN149" i="1" s="1"/>
  <c r="CL150" i="1"/>
  <c r="CL149" i="1" s="1"/>
  <c r="CJ150" i="1"/>
  <c r="CJ149" i="1" s="1"/>
  <c r="CH150" i="1"/>
  <c r="CH149" i="1" s="1"/>
  <c r="CF150" i="1"/>
  <c r="CF149" i="1" s="1"/>
  <c r="CD150" i="1"/>
  <c r="CD149" i="1" s="1"/>
  <c r="CB150" i="1"/>
  <c r="CB149" i="1" s="1"/>
  <c r="BZ150" i="1"/>
  <c r="BZ149" i="1" s="1"/>
  <c r="BX150" i="1"/>
  <c r="BX149" i="1" s="1"/>
  <c r="BV150" i="1"/>
  <c r="BV149" i="1" s="1"/>
  <c r="BT150" i="1"/>
  <c r="BT149" i="1" s="1"/>
  <c r="BR150" i="1"/>
  <c r="BR149" i="1" s="1"/>
  <c r="BP150" i="1"/>
  <c r="BP149" i="1" s="1"/>
  <c r="BN150" i="1"/>
  <c r="BN149" i="1" s="1"/>
  <c r="BL150" i="1"/>
  <c r="BL149" i="1" s="1"/>
  <c r="BJ150" i="1"/>
  <c r="BJ149" i="1" s="1"/>
  <c r="BH150" i="1"/>
  <c r="BH149" i="1" s="1"/>
  <c r="BF150" i="1"/>
  <c r="BF149" i="1" s="1"/>
  <c r="BD150" i="1"/>
  <c r="BD149" i="1" s="1"/>
  <c r="BB150" i="1"/>
  <c r="BB149" i="1" s="1"/>
  <c r="AZ150" i="1"/>
  <c r="AZ149" i="1" s="1"/>
  <c r="AX150" i="1"/>
  <c r="AX149" i="1" s="1"/>
  <c r="AV150" i="1"/>
  <c r="AV149" i="1" s="1"/>
  <c r="AT150" i="1"/>
  <c r="AT149" i="1" s="1"/>
  <c r="AR150" i="1"/>
  <c r="AR149" i="1" s="1"/>
  <c r="AP150" i="1"/>
  <c r="AP149" i="1" s="1"/>
  <c r="AN150" i="1"/>
  <c r="AN149" i="1" s="1"/>
  <c r="AL150" i="1"/>
  <c r="AL149" i="1" s="1"/>
  <c r="AJ150" i="1"/>
  <c r="AJ149" i="1" s="1"/>
  <c r="AH150" i="1"/>
  <c r="AH149" i="1" s="1"/>
  <c r="AF150" i="1"/>
  <c r="AF149" i="1" s="1"/>
  <c r="AB150" i="1"/>
  <c r="AB149" i="1" s="1"/>
  <c r="Z150" i="1"/>
  <c r="Z149" i="1" s="1"/>
  <c r="X150" i="1"/>
  <c r="X149" i="1" s="1"/>
  <c r="V150" i="1"/>
  <c r="V149" i="1" s="1"/>
  <c r="T150" i="1"/>
  <c r="T149" i="1" s="1"/>
  <c r="R150" i="1"/>
  <c r="R149" i="1" s="1"/>
  <c r="P150" i="1"/>
  <c r="EN149" i="1"/>
  <c r="EM149" i="1"/>
  <c r="EK149" i="1"/>
  <c r="EI149" i="1"/>
  <c r="EG149" i="1"/>
  <c r="EE149" i="1"/>
  <c r="EC149" i="1"/>
  <c r="EA149" i="1"/>
  <c r="DY149" i="1"/>
  <c r="DX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Z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D149" i="1"/>
  <c r="AC149" i="1"/>
  <c r="AA149" i="1"/>
  <c r="Y149" i="1"/>
  <c r="W149" i="1"/>
  <c r="U149" i="1"/>
  <c r="S149" i="1"/>
  <c r="Q149" i="1"/>
  <c r="P149" i="1"/>
  <c r="O149" i="1"/>
  <c r="EQ148" i="1"/>
  <c r="EL148" i="1"/>
  <c r="EL146" i="1" s="1"/>
  <c r="EJ148" i="1"/>
  <c r="EJ146" i="1" s="1"/>
  <c r="EH148" i="1"/>
  <c r="EF148" i="1"/>
  <c r="ED148" i="1"/>
  <c r="EB148" i="1"/>
  <c r="DZ148" i="1"/>
  <c r="DZ146" i="1" s="1"/>
  <c r="DX148" i="1"/>
  <c r="DX146" i="1" s="1"/>
  <c r="DV148" i="1"/>
  <c r="DT148" i="1"/>
  <c r="DR148" i="1"/>
  <c r="DP148" i="1"/>
  <c r="DN148" i="1"/>
  <c r="DN146" i="1" s="1"/>
  <c r="DL148" i="1"/>
  <c r="DL146" i="1" s="1"/>
  <c r="DJ148" i="1"/>
  <c r="DH148" i="1"/>
  <c r="DF148" i="1"/>
  <c r="DD148" i="1"/>
  <c r="DD146" i="1" s="1"/>
  <c r="DB148" i="1"/>
  <c r="DB146" i="1" s="1"/>
  <c r="CZ148" i="1"/>
  <c r="CZ146" i="1" s="1"/>
  <c r="CX148" i="1"/>
  <c r="CV148" i="1"/>
  <c r="CT148" i="1"/>
  <c r="CR148" i="1"/>
  <c r="CP148" i="1"/>
  <c r="CP146" i="1" s="1"/>
  <c r="CN148" i="1"/>
  <c r="CN146" i="1" s="1"/>
  <c r="CL148" i="1"/>
  <c r="CJ148" i="1"/>
  <c r="CH148" i="1"/>
  <c r="CF148" i="1"/>
  <c r="CD148" i="1"/>
  <c r="CD146" i="1" s="1"/>
  <c r="CB148" i="1"/>
  <c r="CB146" i="1" s="1"/>
  <c r="BZ148" i="1"/>
  <c r="BX148" i="1"/>
  <c r="BV148" i="1"/>
  <c r="BT148" i="1"/>
  <c r="BT146" i="1" s="1"/>
  <c r="BR148" i="1"/>
  <c r="BR146" i="1" s="1"/>
  <c r="BP148" i="1"/>
  <c r="BP146" i="1" s="1"/>
  <c r="BN148" i="1"/>
  <c r="BL148" i="1"/>
  <c r="BJ148" i="1"/>
  <c r="BH148" i="1"/>
  <c r="BF148" i="1"/>
  <c r="BF146" i="1" s="1"/>
  <c r="BD148" i="1"/>
  <c r="BD146" i="1" s="1"/>
  <c r="BB148" i="1"/>
  <c r="AZ148" i="1"/>
  <c r="AX148" i="1"/>
  <c r="AV148" i="1"/>
  <c r="AT148" i="1"/>
  <c r="AT146" i="1" s="1"/>
  <c r="AR148" i="1"/>
  <c r="AR146" i="1" s="1"/>
  <c r="AP148" i="1"/>
  <c r="AN148" i="1"/>
  <c r="AL148" i="1"/>
  <c r="AJ148" i="1"/>
  <c r="AH148" i="1"/>
  <c r="AH146" i="1" s="1"/>
  <c r="AF148" i="1"/>
  <c r="AF146" i="1" s="1"/>
  <c r="AB148" i="1"/>
  <c r="Z148" i="1"/>
  <c r="X148" i="1"/>
  <c r="V148" i="1"/>
  <c r="T148" i="1"/>
  <c r="T146" i="1" s="1"/>
  <c r="R148" i="1"/>
  <c r="R146" i="1" s="1"/>
  <c r="P148" i="1"/>
  <c r="EQ147" i="1"/>
  <c r="EQ146" i="1" s="1"/>
  <c r="EL147" i="1"/>
  <c r="EJ147" i="1"/>
  <c r="EH147" i="1"/>
  <c r="EH146" i="1" s="1"/>
  <c r="EF147" i="1"/>
  <c r="EF146" i="1" s="1"/>
  <c r="ED147" i="1"/>
  <c r="EB147" i="1"/>
  <c r="DZ147" i="1"/>
  <c r="DX147" i="1"/>
  <c r="DV147" i="1"/>
  <c r="DV146" i="1" s="1"/>
  <c r="DT147" i="1"/>
  <c r="DT146" i="1" s="1"/>
  <c r="DR147" i="1"/>
  <c r="DP147" i="1"/>
  <c r="DN147" i="1"/>
  <c r="DL147" i="1"/>
  <c r="DJ147" i="1"/>
  <c r="DJ146" i="1" s="1"/>
  <c r="DH147" i="1"/>
  <c r="DH146" i="1" s="1"/>
  <c r="DF147" i="1"/>
  <c r="DF146" i="1" s="1"/>
  <c r="DD147" i="1"/>
  <c r="DB147" i="1"/>
  <c r="CZ147" i="1"/>
  <c r="CX147" i="1"/>
  <c r="CX146" i="1" s="1"/>
  <c r="CV147" i="1"/>
  <c r="CV146" i="1" s="1"/>
  <c r="CT147" i="1"/>
  <c r="CT146" i="1" s="1"/>
  <c r="CR147" i="1"/>
  <c r="CP147" i="1"/>
  <c r="CN147" i="1"/>
  <c r="CL147" i="1"/>
  <c r="CL146" i="1" s="1"/>
  <c r="CJ147" i="1"/>
  <c r="CJ146" i="1" s="1"/>
  <c r="CH147" i="1"/>
  <c r="CH146" i="1" s="1"/>
  <c r="CF147" i="1"/>
  <c r="CD147" i="1"/>
  <c r="CB147" i="1"/>
  <c r="BZ147" i="1"/>
  <c r="BZ146" i="1" s="1"/>
  <c r="BX147" i="1"/>
  <c r="BX146" i="1" s="1"/>
  <c r="BV147" i="1"/>
  <c r="BV146" i="1" s="1"/>
  <c r="BT147" i="1"/>
  <c r="BR147" i="1"/>
  <c r="BP147" i="1"/>
  <c r="BN147" i="1"/>
  <c r="BN146" i="1" s="1"/>
  <c r="BL147" i="1"/>
  <c r="BL146" i="1" s="1"/>
  <c r="BJ147" i="1"/>
  <c r="BJ146" i="1" s="1"/>
  <c r="BH147" i="1"/>
  <c r="BF147" i="1"/>
  <c r="BD147" i="1"/>
  <c r="BB147" i="1"/>
  <c r="BB146" i="1" s="1"/>
  <c r="AZ147" i="1"/>
  <c r="AZ146" i="1" s="1"/>
  <c r="AX147" i="1"/>
  <c r="AX146" i="1" s="1"/>
  <c r="AV147" i="1"/>
  <c r="AT147" i="1"/>
  <c r="AR147" i="1"/>
  <c r="AP147" i="1"/>
  <c r="AP146" i="1" s="1"/>
  <c r="AN147" i="1"/>
  <c r="AN146" i="1" s="1"/>
  <c r="AL147" i="1"/>
  <c r="AJ147" i="1"/>
  <c r="AH147" i="1"/>
  <c r="AF147" i="1"/>
  <c r="AB147" i="1"/>
  <c r="AB146" i="1" s="1"/>
  <c r="Z147" i="1"/>
  <c r="Z146" i="1" s="1"/>
  <c r="X147" i="1"/>
  <c r="X146" i="1" s="1"/>
  <c r="V147" i="1"/>
  <c r="T147" i="1"/>
  <c r="R147" i="1"/>
  <c r="P147" i="1"/>
  <c r="P146" i="1" s="1"/>
  <c r="EN146" i="1"/>
  <c r="EM146" i="1"/>
  <c r="EK146" i="1"/>
  <c r="EI146" i="1"/>
  <c r="EG146" i="1"/>
  <c r="EE146" i="1"/>
  <c r="EC146" i="1"/>
  <c r="EA146" i="1"/>
  <c r="DY146" i="1"/>
  <c r="DW146" i="1"/>
  <c r="DU146" i="1"/>
  <c r="DS146" i="1"/>
  <c r="DR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R146" i="1"/>
  <c r="CQ146" i="1"/>
  <c r="CO146" i="1"/>
  <c r="CM146" i="1"/>
  <c r="CK146" i="1"/>
  <c r="CI146" i="1"/>
  <c r="CG146" i="1"/>
  <c r="CF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V146" i="1"/>
  <c r="AU146" i="1"/>
  <c r="AS146" i="1"/>
  <c r="AQ146" i="1"/>
  <c r="AO146" i="1"/>
  <c r="AM146" i="1"/>
  <c r="AL146" i="1"/>
  <c r="AK146" i="1"/>
  <c r="AI146" i="1"/>
  <c r="AG146" i="1"/>
  <c r="AE146" i="1"/>
  <c r="AD146" i="1"/>
  <c r="AC146" i="1"/>
  <c r="AA146" i="1"/>
  <c r="Y146" i="1"/>
  <c r="W146" i="1"/>
  <c r="U146" i="1"/>
  <c r="S146" i="1"/>
  <c r="Q146" i="1"/>
  <c r="O146" i="1"/>
  <c r="EQ145" i="1"/>
  <c r="EL145" i="1"/>
  <c r="EJ145" i="1"/>
  <c r="EH145" i="1"/>
  <c r="EF145" i="1"/>
  <c r="ED145" i="1"/>
  <c r="EB145" i="1"/>
  <c r="DZ145" i="1"/>
  <c r="DX145" i="1"/>
  <c r="DV145" i="1"/>
  <c r="DT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B145" i="1"/>
  <c r="Z145" i="1"/>
  <c r="X145" i="1"/>
  <c r="V145" i="1"/>
  <c r="T145" i="1"/>
  <c r="R145" i="1"/>
  <c r="P145" i="1"/>
  <c r="EQ144" i="1"/>
  <c r="EL144" i="1"/>
  <c r="EJ144" i="1"/>
  <c r="EH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P144" i="1"/>
  <c r="EQ143" i="1"/>
  <c r="EL143" i="1"/>
  <c r="EJ143" i="1"/>
  <c r="EH143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P143" i="1"/>
  <c r="EQ142" i="1"/>
  <c r="EL142" i="1"/>
  <c r="EJ142" i="1"/>
  <c r="EJ139" i="1" s="1"/>
  <c r="EH142" i="1"/>
  <c r="EF142" i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Z139" i="1" s="1"/>
  <c r="CX142" i="1"/>
  <c r="CV142" i="1"/>
  <c r="CT142" i="1"/>
  <c r="CR142" i="1"/>
  <c r="CP142" i="1"/>
  <c r="CN142" i="1"/>
  <c r="CN139" i="1" s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D139" i="1" s="1"/>
  <c r="BB142" i="1"/>
  <c r="AZ142" i="1"/>
  <c r="AX142" i="1"/>
  <c r="AV142" i="1"/>
  <c r="AT142" i="1"/>
  <c r="AR142" i="1"/>
  <c r="AR139" i="1" s="1"/>
  <c r="AP142" i="1"/>
  <c r="AN142" i="1"/>
  <c r="AL142" i="1"/>
  <c r="AJ142" i="1"/>
  <c r="AH142" i="1"/>
  <c r="AF142" i="1"/>
  <c r="AB142" i="1"/>
  <c r="Z142" i="1"/>
  <c r="X142" i="1"/>
  <c r="V142" i="1"/>
  <c r="T142" i="1"/>
  <c r="R142" i="1"/>
  <c r="P142" i="1"/>
  <c r="EQ141" i="1"/>
  <c r="EL141" i="1"/>
  <c r="EJ141" i="1"/>
  <c r="EH141" i="1"/>
  <c r="EF141" i="1"/>
  <c r="ED141" i="1"/>
  <c r="ED139" i="1" s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X139" i="1" s="1"/>
  <c r="AV141" i="1"/>
  <c r="AT141" i="1"/>
  <c r="AR141" i="1"/>
  <c r="AP141" i="1"/>
  <c r="AN141" i="1"/>
  <c r="AL141" i="1"/>
  <c r="AJ141" i="1"/>
  <c r="AH141" i="1"/>
  <c r="AF141" i="1"/>
  <c r="AB141" i="1"/>
  <c r="Z141" i="1"/>
  <c r="Z139" i="1" s="1"/>
  <c r="X141" i="1"/>
  <c r="V141" i="1"/>
  <c r="T141" i="1"/>
  <c r="R141" i="1"/>
  <c r="P141" i="1"/>
  <c r="EQ140" i="1"/>
  <c r="EQ139" i="1" s="1"/>
  <c r="EL140" i="1"/>
  <c r="EJ140" i="1"/>
  <c r="EH140" i="1"/>
  <c r="EF140" i="1"/>
  <c r="ED140" i="1"/>
  <c r="EB140" i="1"/>
  <c r="EB139" i="1" s="1"/>
  <c r="DZ140" i="1"/>
  <c r="DX140" i="1"/>
  <c r="DV140" i="1"/>
  <c r="DT140" i="1"/>
  <c r="DR140" i="1"/>
  <c r="DP140" i="1"/>
  <c r="DP139" i="1" s="1"/>
  <c r="DN140" i="1"/>
  <c r="DL140" i="1"/>
  <c r="DJ140" i="1"/>
  <c r="DH140" i="1"/>
  <c r="DF140" i="1"/>
  <c r="DD140" i="1"/>
  <c r="DD139" i="1" s="1"/>
  <c r="DB140" i="1"/>
  <c r="CZ140" i="1"/>
  <c r="CX140" i="1"/>
  <c r="CV140" i="1"/>
  <c r="CT140" i="1"/>
  <c r="CR140" i="1"/>
  <c r="CR139" i="1" s="1"/>
  <c r="CP140" i="1"/>
  <c r="CN140" i="1"/>
  <c r="CL140" i="1"/>
  <c r="CJ140" i="1"/>
  <c r="CH140" i="1"/>
  <c r="CF140" i="1"/>
  <c r="CF139" i="1" s="1"/>
  <c r="CD140" i="1"/>
  <c r="CB140" i="1"/>
  <c r="BZ140" i="1"/>
  <c r="BX140" i="1"/>
  <c r="BV140" i="1"/>
  <c r="BT140" i="1"/>
  <c r="BT139" i="1" s="1"/>
  <c r="BR140" i="1"/>
  <c r="BP140" i="1"/>
  <c r="BN140" i="1"/>
  <c r="BL140" i="1"/>
  <c r="BJ140" i="1"/>
  <c r="BH140" i="1"/>
  <c r="BH139" i="1" s="1"/>
  <c r="BF140" i="1"/>
  <c r="BD140" i="1"/>
  <c r="BB140" i="1"/>
  <c r="AZ140" i="1"/>
  <c r="AX140" i="1"/>
  <c r="AV140" i="1"/>
  <c r="AV139" i="1" s="1"/>
  <c r="AT140" i="1"/>
  <c r="AR140" i="1"/>
  <c r="AP140" i="1"/>
  <c r="AN140" i="1"/>
  <c r="AL140" i="1"/>
  <c r="AJ140" i="1"/>
  <c r="AJ139" i="1" s="1"/>
  <c r="AH140" i="1"/>
  <c r="AF140" i="1"/>
  <c r="AB140" i="1"/>
  <c r="Z140" i="1"/>
  <c r="X140" i="1"/>
  <c r="V140" i="1"/>
  <c r="V139" i="1" s="1"/>
  <c r="T140" i="1"/>
  <c r="T139" i="1" s="1"/>
  <c r="R140" i="1"/>
  <c r="P140" i="1"/>
  <c r="EN139" i="1"/>
  <c r="EM139" i="1"/>
  <c r="EK139" i="1"/>
  <c r="EI139" i="1"/>
  <c r="EG139" i="1"/>
  <c r="EE139" i="1"/>
  <c r="EC139" i="1"/>
  <c r="EA139" i="1"/>
  <c r="DY139" i="1"/>
  <c r="DW139" i="1"/>
  <c r="DV139" i="1"/>
  <c r="DU139" i="1"/>
  <c r="DS139" i="1"/>
  <c r="DQ139" i="1"/>
  <c r="DO139" i="1"/>
  <c r="DM139" i="1"/>
  <c r="DK139" i="1"/>
  <c r="DI139" i="1"/>
  <c r="DG139" i="1"/>
  <c r="DF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H139" i="1"/>
  <c r="CG139" i="1"/>
  <c r="CE139" i="1"/>
  <c r="CC139" i="1"/>
  <c r="CA139" i="1"/>
  <c r="BZ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P139" i="1"/>
  <c r="AO139" i="1"/>
  <c r="AM139" i="1"/>
  <c r="AK139" i="1"/>
  <c r="AI139" i="1"/>
  <c r="AG139" i="1"/>
  <c r="AE139" i="1"/>
  <c r="AD139" i="1"/>
  <c r="AC139" i="1"/>
  <c r="AA139" i="1"/>
  <c r="Y139" i="1"/>
  <c r="W139" i="1"/>
  <c r="U139" i="1"/>
  <c r="S139" i="1"/>
  <c r="Q139" i="1"/>
  <c r="O139" i="1"/>
  <c r="EQ138" i="1"/>
  <c r="EL138" i="1"/>
  <c r="EJ138" i="1"/>
  <c r="EH138" i="1"/>
  <c r="EF138" i="1"/>
  <c r="ED138" i="1"/>
  <c r="EB138" i="1"/>
  <c r="DZ138" i="1"/>
  <c r="DX138" i="1"/>
  <c r="DV138" i="1"/>
  <c r="DT138" i="1"/>
  <c r="DR138" i="1"/>
  <c r="DP138" i="1"/>
  <c r="DN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B138" i="1"/>
  <c r="Z138" i="1"/>
  <c r="X138" i="1"/>
  <c r="T138" i="1"/>
  <c r="R138" i="1"/>
  <c r="P138" i="1"/>
  <c r="EQ137" i="1"/>
  <c r="EL137" i="1"/>
  <c r="EJ137" i="1"/>
  <c r="EH137" i="1"/>
  <c r="EF137" i="1"/>
  <c r="ED137" i="1"/>
  <c r="EB137" i="1"/>
  <c r="DZ137" i="1"/>
  <c r="DX137" i="1"/>
  <c r="DV137" i="1"/>
  <c r="DT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V137" i="1"/>
  <c r="T137" i="1"/>
  <c r="R137" i="1"/>
  <c r="P137" i="1"/>
  <c r="EQ136" i="1"/>
  <c r="EL136" i="1"/>
  <c r="EJ136" i="1"/>
  <c r="EH136" i="1"/>
  <c r="EF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T136" i="1"/>
  <c r="R136" i="1"/>
  <c r="P136" i="1"/>
  <c r="EQ135" i="1"/>
  <c r="EL135" i="1"/>
  <c r="EJ135" i="1"/>
  <c r="EH135" i="1"/>
  <c r="EF135" i="1"/>
  <c r="ED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B135" i="1"/>
  <c r="Z135" i="1"/>
  <c r="X135" i="1"/>
  <c r="V135" i="1"/>
  <c r="T135" i="1"/>
  <c r="R135" i="1"/>
  <c r="P135" i="1"/>
  <c r="EQ134" i="1"/>
  <c r="EL134" i="1"/>
  <c r="EJ134" i="1"/>
  <c r="EH134" i="1"/>
  <c r="EF134" i="1"/>
  <c r="ED134" i="1"/>
  <c r="EB134" i="1"/>
  <c r="DZ134" i="1"/>
  <c r="DX134" i="1"/>
  <c r="DV134" i="1"/>
  <c r="DT134" i="1"/>
  <c r="DR134" i="1"/>
  <c r="DP134" i="1"/>
  <c r="DN134" i="1"/>
  <c r="DL134" i="1"/>
  <c r="DJ134" i="1"/>
  <c r="DH134" i="1"/>
  <c r="DF134" i="1"/>
  <c r="DD134" i="1"/>
  <c r="DD132" i="1" s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B134" i="1"/>
  <c r="Z134" i="1"/>
  <c r="X134" i="1"/>
  <c r="V134" i="1"/>
  <c r="T134" i="1"/>
  <c r="R134" i="1"/>
  <c r="P134" i="1"/>
  <c r="EQ133" i="1"/>
  <c r="EL133" i="1"/>
  <c r="EJ133" i="1"/>
  <c r="EH133" i="1"/>
  <c r="EF133" i="1"/>
  <c r="ED133" i="1"/>
  <c r="EB133" i="1"/>
  <c r="DZ133" i="1"/>
  <c r="DX133" i="1"/>
  <c r="DV133" i="1"/>
  <c r="DT133" i="1"/>
  <c r="DR133" i="1"/>
  <c r="DR132" i="1" s="1"/>
  <c r="DP133" i="1"/>
  <c r="DN133" i="1"/>
  <c r="DL133" i="1"/>
  <c r="DJ133" i="1"/>
  <c r="DH133" i="1"/>
  <c r="DF133" i="1"/>
  <c r="DF132" i="1" s="1"/>
  <c r="DD133" i="1"/>
  <c r="DB133" i="1"/>
  <c r="CZ133" i="1"/>
  <c r="CX133" i="1"/>
  <c r="CV133" i="1"/>
  <c r="CT133" i="1"/>
  <c r="CT132" i="1" s="1"/>
  <c r="CR133" i="1"/>
  <c r="CP133" i="1"/>
  <c r="CN133" i="1"/>
  <c r="CL133" i="1"/>
  <c r="CJ133" i="1"/>
  <c r="CH133" i="1"/>
  <c r="CH132" i="1" s="1"/>
  <c r="CF133" i="1"/>
  <c r="CD133" i="1"/>
  <c r="CB133" i="1"/>
  <c r="BZ133" i="1"/>
  <c r="BX133" i="1"/>
  <c r="BV133" i="1"/>
  <c r="BV132" i="1" s="1"/>
  <c r="BT133" i="1"/>
  <c r="BR133" i="1"/>
  <c r="BP133" i="1"/>
  <c r="BN133" i="1"/>
  <c r="BL133" i="1"/>
  <c r="BJ133" i="1"/>
  <c r="BJ132" i="1" s="1"/>
  <c r="BH133" i="1"/>
  <c r="BF133" i="1"/>
  <c r="BD133" i="1"/>
  <c r="BB133" i="1"/>
  <c r="AZ133" i="1"/>
  <c r="AX133" i="1"/>
  <c r="AX132" i="1" s="1"/>
  <c r="AV133" i="1"/>
  <c r="AT133" i="1"/>
  <c r="AR133" i="1"/>
  <c r="AP133" i="1"/>
  <c r="AN133" i="1"/>
  <c r="AL133" i="1"/>
  <c r="AL132" i="1" s="1"/>
  <c r="AJ133" i="1"/>
  <c r="AH133" i="1"/>
  <c r="AF133" i="1"/>
  <c r="AB133" i="1"/>
  <c r="Z133" i="1"/>
  <c r="X133" i="1"/>
  <c r="X132" i="1" s="1"/>
  <c r="V133" i="1"/>
  <c r="T133" i="1"/>
  <c r="R133" i="1"/>
  <c r="R132" i="1" s="1"/>
  <c r="P133" i="1"/>
  <c r="EN132" i="1"/>
  <c r="EM132" i="1"/>
  <c r="EK132" i="1"/>
  <c r="EI132" i="1"/>
  <c r="EG132" i="1"/>
  <c r="EE132" i="1"/>
  <c r="ED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J132" i="1"/>
  <c r="AI132" i="1"/>
  <c r="AG132" i="1"/>
  <c r="AE132" i="1"/>
  <c r="AD132" i="1"/>
  <c r="AC132" i="1"/>
  <c r="AA132" i="1"/>
  <c r="Y132" i="1"/>
  <c r="W132" i="1"/>
  <c r="U132" i="1"/>
  <c r="S132" i="1"/>
  <c r="Q132" i="1"/>
  <c r="O132" i="1"/>
  <c r="EQ131" i="1"/>
  <c r="DN131" i="1"/>
  <c r="AJ131" i="1"/>
  <c r="P131" i="1"/>
  <c r="EQ130" i="1"/>
  <c r="EN130" i="1"/>
  <c r="EL130" i="1"/>
  <c r="EH130" i="1"/>
  <c r="EF130" i="1"/>
  <c r="ED130" i="1"/>
  <c r="EB130" i="1"/>
  <c r="DP130" i="1"/>
  <c r="DD130" i="1"/>
  <c r="CZ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L130" i="1"/>
  <c r="AJ130" i="1"/>
  <c r="AH130" i="1"/>
  <c r="AF130" i="1"/>
  <c r="AB130" i="1"/>
  <c r="X130" i="1"/>
  <c r="V130" i="1"/>
  <c r="T130" i="1"/>
  <c r="R130" i="1"/>
  <c r="P130" i="1"/>
  <c r="ER130" i="1" s="1"/>
  <c r="EQ129" i="1"/>
  <c r="EN129" i="1"/>
  <c r="EL129" i="1"/>
  <c r="EH129" i="1"/>
  <c r="EF129" i="1"/>
  <c r="ED129" i="1"/>
  <c r="EB129" i="1"/>
  <c r="DP129" i="1"/>
  <c r="DD129" i="1"/>
  <c r="CZ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L129" i="1"/>
  <c r="AJ129" i="1"/>
  <c r="AH129" i="1"/>
  <c r="AF129" i="1"/>
  <c r="AB129" i="1"/>
  <c r="X129" i="1"/>
  <c r="V129" i="1"/>
  <c r="T129" i="1"/>
  <c r="R129" i="1"/>
  <c r="P129" i="1"/>
  <c r="ER129" i="1" s="1"/>
  <c r="EQ128" i="1"/>
  <c r="EN128" i="1"/>
  <c r="EL128" i="1"/>
  <c r="EH128" i="1"/>
  <c r="EF128" i="1"/>
  <c r="ED128" i="1"/>
  <c r="EB128" i="1"/>
  <c r="DP128" i="1"/>
  <c r="DD128" i="1"/>
  <c r="CZ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L128" i="1"/>
  <c r="AJ128" i="1"/>
  <c r="AH128" i="1"/>
  <c r="AF128" i="1"/>
  <c r="AB128" i="1"/>
  <c r="X128" i="1"/>
  <c r="V128" i="1"/>
  <c r="T128" i="1"/>
  <c r="R128" i="1"/>
  <c r="P128" i="1"/>
  <c r="ER128" i="1" s="1"/>
  <c r="EQ127" i="1"/>
  <c r="EN127" i="1"/>
  <c r="EL127" i="1"/>
  <c r="EH127" i="1"/>
  <c r="EF127" i="1"/>
  <c r="ED127" i="1"/>
  <c r="EB127" i="1"/>
  <c r="DP127" i="1"/>
  <c r="DD127" i="1"/>
  <c r="CZ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L127" i="1"/>
  <c r="AJ127" i="1"/>
  <c r="AH127" i="1"/>
  <c r="AF127" i="1"/>
  <c r="AB127" i="1"/>
  <c r="X127" i="1"/>
  <c r="V127" i="1"/>
  <c r="T127" i="1"/>
  <c r="R127" i="1"/>
  <c r="P127" i="1"/>
  <c r="ER127" i="1" s="1"/>
  <c r="EQ126" i="1"/>
  <c r="EN126" i="1"/>
  <c r="EL126" i="1"/>
  <c r="EH126" i="1"/>
  <c r="EF126" i="1"/>
  <c r="ED126" i="1"/>
  <c r="EB126" i="1"/>
  <c r="DP126" i="1"/>
  <c r="DD126" i="1"/>
  <c r="CZ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L126" i="1"/>
  <c r="AJ126" i="1"/>
  <c r="AH126" i="1"/>
  <c r="AF126" i="1"/>
  <c r="AB126" i="1"/>
  <c r="X126" i="1"/>
  <c r="V126" i="1"/>
  <c r="T126" i="1"/>
  <c r="R126" i="1"/>
  <c r="P126" i="1"/>
  <c r="ER126" i="1" s="1"/>
  <c r="EQ125" i="1"/>
  <c r="EN125" i="1"/>
  <c r="EL125" i="1"/>
  <c r="EH125" i="1"/>
  <c r="EF125" i="1"/>
  <c r="ED125" i="1"/>
  <c r="EB125" i="1"/>
  <c r="DP125" i="1"/>
  <c r="DD125" i="1"/>
  <c r="CZ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L125" i="1"/>
  <c r="AJ125" i="1"/>
  <c r="AH125" i="1"/>
  <c r="AF125" i="1"/>
  <c r="AB125" i="1"/>
  <c r="X125" i="1"/>
  <c r="V125" i="1"/>
  <c r="T125" i="1"/>
  <c r="R125" i="1"/>
  <c r="P125" i="1"/>
  <c r="ER125" i="1" s="1"/>
  <c r="EQ124" i="1"/>
  <c r="EN124" i="1"/>
  <c r="EL124" i="1"/>
  <c r="EH124" i="1"/>
  <c r="EF124" i="1"/>
  <c r="ED124" i="1"/>
  <c r="EB124" i="1"/>
  <c r="DP124" i="1"/>
  <c r="DD124" i="1"/>
  <c r="CZ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L124" i="1"/>
  <c r="AJ124" i="1"/>
  <c r="AH124" i="1"/>
  <c r="AF124" i="1"/>
  <c r="AB124" i="1"/>
  <c r="X124" i="1"/>
  <c r="V124" i="1"/>
  <c r="T124" i="1"/>
  <c r="R124" i="1"/>
  <c r="P124" i="1"/>
  <c r="ER124" i="1" s="1"/>
  <c r="EQ123" i="1"/>
  <c r="EN123" i="1"/>
  <c r="EL123" i="1"/>
  <c r="EH123" i="1"/>
  <c r="EF123" i="1"/>
  <c r="ED123" i="1"/>
  <c r="EB123" i="1"/>
  <c r="DP123" i="1"/>
  <c r="DD123" i="1"/>
  <c r="CZ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L123" i="1"/>
  <c r="AJ123" i="1"/>
  <c r="AH123" i="1"/>
  <c r="AF123" i="1"/>
  <c r="AB123" i="1"/>
  <c r="X123" i="1"/>
  <c r="V123" i="1"/>
  <c r="T123" i="1"/>
  <c r="R123" i="1"/>
  <c r="P123" i="1"/>
  <c r="ER123" i="1" s="1"/>
  <c r="EQ122" i="1"/>
  <c r="EN122" i="1"/>
  <c r="EL122" i="1"/>
  <c r="EH122" i="1"/>
  <c r="EF122" i="1"/>
  <c r="ED122" i="1"/>
  <c r="EB122" i="1"/>
  <c r="DP122" i="1"/>
  <c r="DD122" i="1"/>
  <c r="CZ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L122" i="1"/>
  <c r="AJ122" i="1"/>
  <c r="AH122" i="1"/>
  <c r="AF122" i="1"/>
  <c r="AB122" i="1"/>
  <c r="X122" i="1"/>
  <c r="V122" i="1"/>
  <c r="T122" i="1"/>
  <c r="R122" i="1"/>
  <c r="P122" i="1"/>
  <c r="ER122" i="1" s="1"/>
  <c r="EQ121" i="1"/>
  <c r="EN121" i="1"/>
  <c r="EL121" i="1"/>
  <c r="EH121" i="1"/>
  <c r="EF121" i="1"/>
  <c r="ED121" i="1"/>
  <c r="EB121" i="1"/>
  <c r="DP121" i="1"/>
  <c r="DD121" i="1"/>
  <c r="CZ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L121" i="1"/>
  <c r="AJ121" i="1"/>
  <c r="AH121" i="1"/>
  <c r="AF121" i="1"/>
  <c r="AB121" i="1"/>
  <c r="X121" i="1"/>
  <c r="V121" i="1"/>
  <c r="T121" i="1"/>
  <c r="R121" i="1"/>
  <c r="P121" i="1"/>
  <c r="ER121" i="1" s="1"/>
  <c r="EQ120" i="1"/>
  <c r="EN120" i="1"/>
  <c r="EL120" i="1"/>
  <c r="EH120" i="1"/>
  <c r="EF120" i="1"/>
  <c r="ED120" i="1"/>
  <c r="EB120" i="1"/>
  <c r="DP120" i="1"/>
  <c r="DD120" i="1"/>
  <c r="CZ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L120" i="1"/>
  <c r="AJ120" i="1"/>
  <c r="AH120" i="1"/>
  <c r="AF120" i="1"/>
  <c r="AB120" i="1"/>
  <c r="X120" i="1"/>
  <c r="V120" i="1"/>
  <c r="T120" i="1"/>
  <c r="R120" i="1"/>
  <c r="P120" i="1"/>
  <c r="ER120" i="1" s="1"/>
  <c r="EQ119" i="1"/>
  <c r="EN119" i="1"/>
  <c r="EL119" i="1"/>
  <c r="EH119" i="1"/>
  <c r="EF119" i="1"/>
  <c r="ED119" i="1"/>
  <c r="EB119" i="1"/>
  <c r="DP119" i="1"/>
  <c r="DD119" i="1"/>
  <c r="CZ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L119" i="1"/>
  <c r="AJ119" i="1"/>
  <c r="AH119" i="1"/>
  <c r="AF119" i="1"/>
  <c r="AB119" i="1"/>
  <c r="X119" i="1"/>
  <c r="V119" i="1"/>
  <c r="T119" i="1"/>
  <c r="R119" i="1"/>
  <c r="P119" i="1"/>
  <c r="ER119" i="1" s="1"/>
  <c r="EQ118" i="1"/>
  <c r="CN118" i="1"/>
  <c r="P118" i="1"/>
  <c r="EQ117" i="1"/>
  <c r="CN117" i="1"/>
  <c r="ER117" i="1" s="1"/>
  <c r="P117" i="1"/>
  <c r="EQ116" i="1"/>
  <c r="CZ116" i="1"/>
  <c r="CN116" i="1"/>
  <c r="P116" i="1"/>
  <c r="EQ115" i="1"/>
  <c r="CZ115" i="1"/>
  <c r="CN115" i="1"/>
  <c r="P115" i="1"/>
  <c r="EQ114" i="1"/>
  <c r="CZ114" i="1"/>
  <c r="CN114" i="1"/>
  <c r="CL114" i="1"/>
  <c r="CF114" i="1"/>
  <c r="EQ113" i="1"/>
  <c r="CZ113" i="1"/>
  <c r="CN113" i="1"/>
  <c r="CL113" i="1"/>
  <c r="CF113" i="1"/>
  <c r="EQ112" i="1"/>
  <c r="CZ112" i="1"/>
  <c r="CN112" i="1"/>
  <c r="CL112" i="1"/>
  <c r="CF112" i="1"/>
  <c r="EQ111" i="1"/>
  <c r="CZ111" i="1"/>
  <c r="CN111" i="1"/>
  <c r="CL111" i="1"/>
  <c r="CF111" i="1"/>
  <c r="EQ110" i="1"/>
  <c r="CZ110" i="1"/>
  <c r="CN110" i="1"/>
  <c r="CL110" i="1"/>
  <c r="CF110" i="1"/>
  <c r="EQ109" i="1"/>
  <c r="CZ109" i="1"/>
  <c r="CN109" i="1"/>
  <c r="CL109" i="1"/>
  <c r="CF109" i="1"/>
  <c r="EQ108" i="1"/>
  <c r="CZ108" i="1"/>
  <c r="CN108" i="1"/>
  <c r="CL108" i="1"/>
  <c r="CF108" i="1"/>
  <c r="EQ107" i="1"/>
  <c r="CZ107" i="1"/>
  <c r="CN107" i="1"/>
  <c r="CL107" i="1"/>
  <c r="CF107" i="1"/>
  <c r="EQ106" i="1"/>
  <c r="CZ106" i="1"/>
  <c r="CN106" i="1"/>
  <c r="CL106" i="1"/>
  <c r="CF106" i="1"/>
  <c r="EQ105" i="1"/>
  <c r="EL105" i="1"/>
  <c r="EJ105" i="1"/>
  <c r="EH105" i="1"/>
  <c r="EF105" i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P105" i="1"/>
  <c r="EQ104" i="1"/>
  <c r="EL104" i="1"/>
  <c r="EJ104" i="1"/>
  <c r="EH104" i="1"/>
  <c r="EF104" i="1"/>
  <c r="ED104" i="1"/>
  <c r="EB104" i="1"/>
  <c r="DZ104" i="1"/>
  <c r="DX104" i="1"/>
  <c r="DV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P104" i="1"/>
  <c r="EQ103" i="1"/>
  <c r="EL103" i="1"/>
  <c r="EJ103" i="1"/>
  <c r="EH103" i="1"/>
  <c r="EF103" i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P103" i="1"/>
  <c r="EQ102" i="1"/>
  <c r="EN102" i="1"/>
  <c r="T102" i="1"/>
  <c r="ER102" i="1" s="1"/>
  <c r="ER101" i="1"/>
  <c r="EQ101" i="1"/>
  <c r="EN101" i="1"/>
  <c r="T101" i="1"/>
  <c r="EQ100" i="1"/>
  <c r="EN100" i="1"/>
  <c r="T100" i="1"/>
  <c r="ER100" i="1" s="1"/>
  <c r="ER99" i="1"/>
  <c r="EQ99" i="1"/>
  <c r="EN99" i="1"/>
  <c r="T99" i="1"/>
  <c r="EQ98" i="1"/>
  <c r="EN98" i="1"/>
  <c r="EL98" i="1"/>
  <c r="EH98" i="1"/>
  <c r="EF98" i="1"/>
  <c r="ED98" i="1"/>
  <c r="EB98" i="1"/>
  <c r="DP98" i="1"/>
  <c r="DD98" i="1"/>
  <c r="CZ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L98" i="1"/>
  <c r="AJ98" i="1"/>
  <c r="AH98" i="1"/>
  <c r="AF98" i="1"/>
  <c r="AB98" i="1"/>
  <c r="X98" i="1"/>
  <c r="V98" i="1"/>
  <c r="T98" i="1"/>
  <c r="R98" i="1"/>
  <c r="P98" i="1"/>
  <c r="EQ97" i="1"/>
  <c r="EN97" i="1"/>
  <c r="EL97" i="1"/>
  <c r="EH97" i="1"/>
  <c r="EF97" i="1"/>
  <c r="ED97" i="1"/>
  <c r="EB97" i="1"/>
  <c r="DP97" i="1"/>
  <c r="DD97" i="1"/>
  <c r="CZ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L97" i="1"/>
  <c r="AJ97" i="1"/>
  <c r="AH97" i="1"/>
  <c r="AF97" i="1"/>
  <c r="AB97" i="1"/>
  <c r="X97" i="1"/>
  <c r="V97" i="1"/>
  <c r="T97" i="1"/>
  <c r="R97" i="1"/>
  <c r="P97" i="1"/>
  <c r="EQ96" i="1"/>
  <c r="EN96" i="1"/>
  <c r="EL96" i="1"/>
  <c r="EH96" i="1"/>
  <c r="EF96" i="1"/>
  <c r="ED96" i="1"/>
  <c r="EB96" i="1"/>
  <c r="DP96" i="1"/>
  <c r="DD96" i="1"/>
  <c r="CZ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L96" i="1"/>
  <c r="AJ96" i="1"/>
  <c r="AH96" i="1"/>
  <c r="AF96" i="1"/>
  <c r="AB96" i="1"/>
  <c r="X96" i="1"/>
  <c r="V96" i="1"/>
  <c r="T96" i="1"/>
  <c r="R96" i="1"/>
  <c r="P96" i="1"/>
  <c r="EQ95" i="1"/>
  <c r="EN95" i="1"/>
  <c r="EL95" i="1"/>
  <c r="EJ95" i="1"/>
  <c r="EH95" i="1"/>
  <c r="EF95" i="1"/>
  <c r="ED95" i="1"/>
  <c r="EB95" i="1"/>
  <c r="DP95" i="1"/>
  <c r="DD95" i="1"/>
  <c r="CZ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B95" i="1"/>
  <c r="Z95" i="1"/>
  <c r="X95" i="1"/>
  <c r="V95" i="1"/>
  <c r="T95" i="1"/>
  <c r="R95" i="1"/>
  <c r="P95" i="1"/>
  <c r="EQ94" i="1"/>
  <c r="EN94" i="1"/>
  <c r="EL94" i="1"/>
  <c r="EJ94" i="1"/>
  <c r="EH94" i="1"/>
  <c r="EF94" i="1"/>
  <c r="ED94" i="1"/>
  <c r="EB94" i="1"/>
  <c r="DP94" i="1"/>
  <c r="DD94" i="1"/>
  <c r="CZ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P94" i="1"/>
  <c r="EQ93" i="1"/>
  <c r="EN93" i="1"/>
  <c r="EL93" i="1"/>
  <c r="EJ93" i="1"/>
  <c r="EH93" i="1"/>
  <c r="EF93" i="1"/>
  <c r="ED93" i="1"/>
  <c r="EB93" i="1"/>
  <c r="DP93" i="1"/>
  <c r="DD93" i="1"/>
  <c r="CZ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P93" i="1"/>
  <c r="EQ92" i="1"/>
  <c r="EN92" i="1"/>
  <c r="EL92" i="1"/>
  <c r="EJ92" i="1"/>
  <c r="EH92" i="1"/>
  <c r="EF92" i="1"/>
  <c r="ED92" i="1"/>
  <c r="EB92" i="1"/>
  <c r="DP92" i="1"/>
  <c r="DD92" i="1"/>
  <c r="CZ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B92" i="1"/>
  <c r="Z92" i="1"/>
  <c r="X92" i="1"/>
  <c r="V92" i="1"/>
  <c r="T92" i="1"/>
  <c r="R92" i="1"/>
  <c r="P92" i="1"/>
  <c r="EQ91" i="1"/>
  <c r="EN91" i="1"/>
  <c r="EL91" i="1"/>
  <c r="EJ91" i="1"/>
  <c r="EH91" i="1"/>
  <c r="EF91" i="1"/>
  <c r="ED91" i="1"/>
  <c r="EB91" i="1"/>
  <c r="DP91" i="1"/>
  <c r="DD91" i="1"/>
  <c r="CZ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P91" i="1"/>
  <c r="EQ90" i="1"/>
  <c r="EN90" i="1"/>
  <c r="EL90" i="1"/>
  <c r="EJ90" i="1"/>
  <c r="EH90" i="1"/>
  <c r="EF90" i="1"/>
  <c r="ED90" i="1"/>
  <c r="EB90" i="1"/>
  <c r="DP90" i="1"/>
  <c r="DD90" i="1"/>
  <c r="CZ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P90" i="1"/>
  <c r="EQ89" i="1"/>
  <c r="EN89" i="1"/>
  <c r="EL89" i="1"/>
  <c r="EJ89" i="1"/>
  <c r="EH89" i="1"/>
  <c r="EF89" i="1"/>
  <c r="ED89" i="1"/>
  <c r="EB89" i="1"/>
  <c r="DP89" i="1"/>
  <c r="DN89" i="1"/>
  <c r="DD89" i="1"/>
  <c r="CZ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B89" i="1"/>
  <c r="Z89" i="1"/>
  <c r="X89" i="1"/>
  <c r="V89" i="1"/>
  <c r="T89" i="1"/>
  <c r="R89" i="1"/>
  <c r="P89" i="1"/>
  <c r="EQ88" i="1"/>
  <c r="EN88" i="1"/>
  <c r="EL88" i="1"/>
  <c r="EJ88" i="1"/>
  <c r="EH88" i="1"/>
  <c r="EF88" i="1"/>
  <c r="ED88" i="1"/>
  <c r="EB88" i="1"/>
  <c r="DP88" i="1"/>
  <c r="DN88" i="1"/>
  <c r="DD88" i="1"/>
  <c r="CZ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B88" i="1"/>
  <c r="Z88" i="1"/>
  <c r="X88" i="1"/>
  <c r="V88" i="1"/>
  <c r="T88" i="1"/>
  <c r="R88" i="1"/>
  <c r="P88" i="1"/>
  <c r="EQ87" i="1"/>
  <c r="EN87" i="1"/>
  <c r="EL87" i="1"/>
  <c r="EJ87" i="1"/>
  <c r="EH87" i="1"/>
  <c r="EF87" i="1"/>
  <c r="ED87" i="1"/>
  <c r="EB87" i="1"/>
  <c r="DP87" i="1"/>
  <c r="DN87" i="1"/>
  <c r="DD87" i="1"/>
  <c r="CZ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B87" i="1"/>
  <c r="Z87" i="1"/>
  <c r="X87" i="1"/>
  <c r="V87" i="1"/>
  <c r="T87" i="1"/>
  <c r="R87" i="1"/>
  <c r="P87" i="1"/>
  <c r="EQ86" i="1"/>
  <c r="EN86" i="1"/>
  <c r="EL86" i="1"/>
  <c r="EJ86" i="1"/>
  <c r="EH86" i="1"/>
  <c r="EF86" i="1"/>
  <c r="ED86" i="1"/>
  <c r="EB86" i="1"/>
  <c r="DP86" i="1"/>
  <c r="DN86" i="1"/>
  <c r="DJ86" i="1"/>
  <c r="DD86" i="1"/>
  <c r="CZ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P86" i="1"/>
  <c r="EQ85" i="1"/>
  <c r="P85" i="1"/>
  <c r="ER85" i="1" s="1"/>
  <c r="EQ84" i="1"/>
  <c r="P84" i="1"/>
  <c r="ER84" i="1" s="1"/>
  <c r="EQ83" i="1"/>
  <c r="P83" i="1"/>
  <c r="ER83" i="1" s="1"/>
  <c r="EQ82" i="1"/>
  <c r="EL82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B82" i="1"/>
  <c r="Z82" i="1"/>
  <c r="X82" i="1"/>
  <c r="V82" i="1"/>
  <c r="T82" i="1"/>
  <c r="R82" i="1"/>
  <c r="P82" i="1"/>
  <c r="EQ81" i="1"/>
  <c r="EL81" i="1"/>
  <c r="EJ81" i="1"/>
  <c r="EH81" i="1"/>
  <c r="EF81" i="1"/>
  <c r="ED81" i="1"/>
  <c r="EB81" i="1"/>
  <c r="DZ81" i="1"/>
  <c r="DX81" i="1"/>
  <c r="DV81" i="1"/>
  <c r="DT81" i="1"/>
  <c r="DR81" i="1"/>
  <c r="DP81" i="1"/>
  <c r="DN81" i="1"/>
  <c r="DL81" i="1"/>
  <c r="DL80" i="1" s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CB80" i="1" s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R80" i="1" s="1"/>
  <c r="AP81" i="1"/>
  <c r="AN81" i="1"/>
  <c r="AL81" i="1"/>
  <c r="AJ81" i="1"/>
  <c r="AH81" i="1"/>
  <c r="AF81" i="1"/>
  <c r="AB81" i="1"/>
  <c r="Z81" i="1"/>
  <c r="X81" i="1"/>
  <c r="V81" i="1"/>
  <c r="T81" i="1"/>
  <c r="R81" i="1"/>
  <c r="P81" i="1"/>
  <c r="EM80" i="1"/>
  <c r="EK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D80" i="1"/>
  <c r="AC80" i="1"/>
  <c r="AA80" i="1"/>
  <c r="Y80" i="1"/>
  <c r="W80" i="1"/>
  <c r="V80" i="1"/>
  <c r="U80" i="1"/>
  <c r="S80" i="1"/>
  <c r="Q80" i="1"/>
  <c r="O80" i="1"/>
  <c r="EQ79" i="1"/>
  <c r="EL79" i="1"/>
  <c r="EJ79" i="1"/>
  <c r="EH79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B79" i="1"/>
  <c r="Z79" i="1"/>
  <c r="X79" i="1"/>
  <c r="V79" i="1"/>
  <c r="T79" i="1"/>
  <c r="R79" i="1"/>
  <c r="P79" i="1"/>
  <c r="EQ78" i="1"/>
  <c r="EL78" i="1"/>
  <c r="EJ78" i="1"/>
  <c r="EH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B78" i="1"/>
  <c r="Z78" i="1"/>
  <c r="X78" i="1"/>
  <c r="V78" i="1"/>
  <c r="T78" i="1"/>
  <c r="T75" i="1" s="1"/>
  <c r="R78" i="1"/>
  <c r="P78" i="1"/>
  <c r="EQ77" i="1"/>
  <c r="EL77" i="1"/>
  <c r="EJ77" i="1"/>
  <c r="EH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B77" i="1"/>
  <c r="Z77" i="1"/>
  <c r="X77" i="1"/>
  <c r="V77" i="1"/>
  <c r="T77" i="1"/>
  <c r="R77" i="1"/>
  <c r="P77" i="1"/>
  <c r="EQ76" i="1"/>
  <c r="EL76" i="1"/>
  <c r="EL75" i="1" s="1"/>
  <c r="EJ76" i="1"/>
  <c r="EH76" i="1"/>
  <c r="EF76" i="1"/>
  <c r="ED76" i="1"/>
  <c r="EB76" i="1"/>
  <c r="DZ76" i="1"/>
  <c r="DX76" i="1"/>
  <c r="DX75" i="1" s="1"/>
  <c r="DV76" i="1"/>
  <c r="DT76" i="1"/>
  <c r="DR76" i="1"/>
  <c r="DP76" i="1"/>
  <c r="DN76" i="1"/>
  <c r="DL76" i="1"/>
  <c r="DJ76" i="1"/>
  <c r="DH76" i="1"/>
  <c r="DF76" i="1"/>
  <c r="DD76" i="1"/>
  <c r="DB76" i="1"/>
  <c r="CZ76" i="1"/>
  <c r="CZ75" i="1" s="1"/>
  <c r="CX76" i="1"/>
  <c r="CV76" i="1"/>
  <c r="CT76" i="1"/>
  <c r="CR76" i="1"/>
  <c r="CP76" i="1"/>
  <c r="CN76" i="1"/>
  <c r="CN75" i="1" s="1"/>
  <c r="CL76" i="1"/>
  <c r="CJ76" i="1"/>
  <c r="CH76" i="1"/>
  <c r="CF76" i="1"/>
  <c r="CD76" i="1"/>
  <c r="CB76" i="1"/>
  <c r="CB75" i="1" s="1"/>
  <c r="BZ76" i="1"/>
  <c r="BX76" i="1"/>
  <c r="BV76" i="1"/>
  <c r="BT76" i="1"/>
  <c r="BR76" i="1"/>
  <c r="BP76" i="1"/>
  <c r="BP75" i="1" s="1"/>
  <c r="BN76" i="1"/>
  <c r="BL76" i="1"/>
  <c r="BJ76" i="1"/>
  <c r="BH76" i="1"/>
  <c r="BF76" i="1"/>
  <c r="BD76" i="1"/>
  <c r="BD75" i="1" s="1"/>
  <c r="BB76" i="1"/>
  <c r="AZ76" i="1"/>
  <c r="AX76" i="1"/>
  <c r="AV76" i="1"/>
  <c r="AT76" i="1"/>
  <c r="AR76" i="1"/>
  <c r="AR75" i="1" s="1"/>
  <c r="AP76" i="1"/>
  <c r="AN76" i="1"/>
  <c r="AL76" i="1"/>
  <c r="AJ76" i="1"/>
  <c r="AH76" i="1"/>
  <c r="AF76" i="1"/>
  <c r="AB76" i="1"/>
  <c r="Z76" i="1"/>
  <c r="X76" i="1"/>
  <c r="V76" i="1"/>
  <c r="T76" i="1"/>
  <c r="R76" i="1"/>
  <c r="R75" i="1" s="1"/>
  <c r="P76" i="1"/>
  <c r="EN75" i="1"/>
  <c r="EM75" i="1"/>
  <c r="EK75" i="1"/>
  <c r="EI75" i="1"/>
  <c r="EG75" i="1"/>
  <c r="EE75" i="1"/>
  <c r="EC75" i="1"/>
  <c r="EA75" i="1"/>
  <c r="DY75" i="1"/>
  <c r="DW75" i="1"/>
  <c r="DU75" i="1"/>
  <c r="DS75" i="1"/>
  <c r="DQ75" i="1"/>
  <c r="DO75" i="1"/>
  <c r="DM75" i="1"/>
  <c r="DL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F75" i="1"/>
  <c r="AE75" i="1"/>
  <c r="AD75" i="1"/>
  <c r="AC75" i="1"/>
  <c r="AA75" i="1"/>
  <c r="Y75" i="1"/>
  <c r="W75" i="1"/>
  <c r="U75" i="1"/>
  <c r="S75" i="1"/>
  <c r="Q75" i="1"/>
  <c r="O75" i="1"/>
  <c r="EQ74" i="1"/>
  <c r="EQ73" i="1" s="1"/>
  <c r="EL74" i="1"/>
  <c r="EJ74" i="1"/>
  <c r="EJ73" i="1" s="1"/>
  <c r="EH74" i="1"/>
  <c r="EF74" i="1"/>
  <c r="ED74" i="1"/>
  <c r="ED73" i="1" s="1"/>
  <c r="EB74" i="1"/>
  <c r="EB73" i="1" s="1"/>
  <c r="DZ74" i="1"/>
  <c r="DX74" i="1"/>
  <c r="DX73" i="1" s="1"/>
  <c r="DV74" i="1"/>
  <c r="DV73" i="1" s="1"/>
  <c r="DT74" i="1"/>
  <c r="DT73" i="1" s="1"/>
  <c r="DR74" i="1"/>
  <c r="DR73" i="1" s="1"/>
  <c r="DP74" i="1"/>
  <c r="DP73" i="1" s="1"/>
  <c r="DN74" i="1"/>
  <c r="DN73" i="1" s="1"/>
  <c r="DL74" i="1"/>
  <c r="DL73" i="1" s="1"/>
  <c r="DJ74" i="1"/>
  <c r="DJ73" i="1" s="1"/>
  <c r="DH74" i="1"/>
  <c r="DH73" i="1" s="1"/>
  <c r="DF74" i="1"/>
  <c r="DF73" i="1" s="1"/>
  <c r="DD74" i="1"/>
  <c r="DD73" i="1" s="1"/>
  <c r="DB74" i="1"/>
  <c r="CZ74" i="1"/>
  <c r="CZ73" i="1" s="1"/>
  <c r="CX74" i="1"/>
  <c r="CV74" i="1"/>
  <c r="CT74" i="1"/>
  <c r="CT73" i="1" s="1"/>
  <c r="CR74" i="1"/>
  <c r="CR73" i="1" s="1"/>
  <c r="CP74" i="1"/>
  <c r="CP73" i="1" s="1"/>
  <c r="CN74" i="1"/>
  <c r="CN73" i="1" s="1"/>
  <c r="CL74" i="1"/>
  <c r="CL73" i="1" s="1"/>
  <c r="CJ74" i="1"/>
  <c r="CJ73" i="1" s="1"/>
  <c r="CH74" i="1"/>
  <c r="CH73" i="1" s="1"/>
  <c r="CF74" i="1"/>
  <c r="CF73" i="1" s="1"/>
  <c r="CD74" i="1"/>
  <c r="CB74" i="1"/>
  <c r="CB73" i="1" s="1"/>
  <c r="BZ74" i="1"/>
  <c r="BZ73" i="1" s="1"/>
  <c r="BX74" i="1"/>
  <c r="BV74" i="1"/>
  <c r="BV73" i="1" s="1"/>
  <c r="BT74" i="1"/>
  <c r="BT73" i="1" s="1"/>
  <c r="BR74" i="1"/>
  <c r="BR73" i="1" s="1"/>
  <c r="BP74" i="1"/>
  <c r="BP73" i="1" s="1"/>
  <c r="BN74" i="1"/>
  <c r="BN73" i="1" s="1"/>
  <c r="BL74" i="1"/>
  <c r="BJ74" i="1"/>
  <c r="BJ73" i="1" s="1"/>
  <c r="BH74" i="1"/>
  <c r="BF74" i="1"/>
  <c r="BF73" i="1" s="1"/>
  <c r="BD74" i="1"/>
  <c r="BD73" i="1" s="1"/>
  <c r="BB74" i="1"/>
  <c r="BB73" i="1" s="1"/>
  <c r="AZ74" i="1"/>
  <c r="AX74" i="1"/>
  <c r="AX73" i="1" s="1"/>
  <c r="AV74" i="1"/>
  <c r="AT74" i="1"/>
  <c r="AT73" i="1" s="1"/>
  <c r="AR74" i="1"/>
  <c r="AR73" i="1" s="1"/>
  <c r="AP74" i="1"/>
  <c r="AP73" i="1" s="1"/>
  <c r="AN74" i="1"/>
  <c r="AL74" i="1"/>
  <c r="AL73" i="1" s="1"/>
  <c r="AJ74" i="1"/>
  <c r="AH74" i="1"/>
  <c r="AH73" i="1" s="1"/>
  <c r="AF74" i="1"/>
  <c r="AF73" i="1" s="1"/>
  <c r="AB74" i="1"/>
  <c r="AB73" i="1" s="1"/>
  <c r="Z74" i="1"/>
  <c r="Z73" i="1" s="1"/>
  <c r="X74" i="1"/>
  <c r="V74" i="1"/>
  <c r="V73" i="1" s="1"/>
  <c r="T74" i="1"/>
  <c r="T73" i="1" s="1"/>
  <c r="R74" i="1"/>
  <c r="R73" i="1" s="1"/>
  <c r="P74" i="1"/>
  <c r="P73" i="1" s="1"/>
  <c r="EN73" i="1"/>
  <c r="EM73" i="1"/>
  <c r="EL73" i="1"/>
  <c r="EK73" i="1"/>
  <c r="EI73" i="1"/>
  <c r="EH73" i="1"/>
  <c r="EG73" i="1"/>
  <c r="EF73" i="1"/>
  <c r="EE73" i="1"/>
  <c r="EC73" i="1"/>
  <c r="EA73" i="1"/>
  <c r="DZ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B73" i="1"/>
  <c r="DA73" i="1"/>
  <c r="CY73" i="1"/>
  <c r="CX73" i="1"/>
  <c r="CW73" i="1"/>
  <c r="CV73" i="1"/>
  <c r="CU73" i="1"/>
  <c r="CS73" i="1"/>
  <c r="CQ73" i="1"/>
  <c r="CO73" i="1"/>
  <c r="CM73" i="1"/>
  <c r="CK73" i="1"/>
  <c r="CI73" i="1"/>
  <c r="CG73" i="1"/>
  <c r="CE73" i="1"/>
  <c r="CD73" i="1"/>
  <c r="CC73" i="1"/>
  <c r="CA73" i="1"/>
  <c r="BY73" i="1"/>
  <c r="BX73" i="1"/>
  <c r="BW73" i="1"/>
  <c r="BU73" i="1"/>
  <c r="BS73" i="1"/>
  <c r="BQ73" i="1"/>
  <c r="BO73" i="1"/>
  <c r="BM73" i="1"/>
  <c r="BL73" i="1"/>
  <c r="BK73" i="1"/>
  <c r="BI73" i="1"/>
  <c r="BH73" i="1"/>
  <c r="BG73" i="1"/>
  <c r="BE73" i="1"/>
  <c r="BC73" i="1"/>
  <c r="BA73" i="1"/>
  <c r="AZ73" i="1"/>
  <c r="AY73" i="1"/>
  <c r="AW73" i="1"/>
  <c r="AV73" i="1"/>
  <c r="AU73" i="1"/>
  <c r="AS73" i="1"/>
  <c r="AQ73" i="1"/>
  <c r="AO73" i="1"/>
  <c r="AN73" i="1"/>
  <c r="AM73" i="1"/>
  <c r="AK73" i="1"/>
  <c r="AJ73" i="1"/>
  <c r="AI73" i="1"/>
  <c r="AG73" i="1"/>
  <c r="AE73" i="1"/>
  <c r="AD73" i="1"/>
  <c r="AC73" i="1"/>
  <c r="AA73" i="1"/>
  <c r="Y73" i="1"/>
  <c r="W73" i="1"/>
  <c r="U73" i="1"/>
  <c r="S73" i="1"/>
  <c r="Q73" i="1"/>
  <c r="O73" i="1"/>
  <c r="EQ72" i="1"/>
  <c r="EL72" i="1"/>
  <c r="EJ72" i="1"/>
  <c r="EH72" i="1"/>
  <c r="EF72" i="1"/>
  <c r="ED72" i="1"/>
  <c r="EB72" i="1"/>
  <c r="EB70" i="1" s="1"/>
  <c r="DZ72" i="1"/>
  <c r="DX72" i="1"/>
  <c r="DV72" i="1"/>
  <c r="DT72" i="1"/>
  <c r="DR72" i="1"/>
  <c r="DR70" i="1" s="1"/>
  <c r="DP72" i="1"/>
  <c r="DP70" i="1" s="1"/>
  <c r="DN72" i="1"/>
  <c r="DL72" i="1"/>
  <c r="DJ72" i="1"/>
  <c r="DH72" i="1"/>
  <c r="DF72" i="1"/>
  <c r="DF70" i="1" s="1"/>
  <c r="DD72" i="1"/>
  <c r="DD70" i="1" s="1"/>
  <c r="DB72" i="1"/>
  <c r="CZ72" i="1"/>
  <c r="CX72" i="1"/>
  <c r="CV72" i="1"/>
  <c r="CT72" i="1"/>
  <c r="CR72" i="1"/>
  <c r="CR70" i="1" s="1"/>
  <c r="CP72" i="1"/>
  <c r="CN72" i="1"/>
  <c r="CL72" i="1"/>
  <c r="CJ72" i="1"/>
  <c r="CH72" i="1"/>
  <c r="CH70" i="1" s="1"/>
  <c r="CF72" i="1"/>
  <c r="CF70" i="1" s="1"/>
  <c r="CD72" i="1"/>
  <c r="CB72" i="1"/>
  <c r="BZ72" i="1"/>
  <c r="BX72" i="1"/>
  <c r="BV72" i="1"/>
  <c r="BV70" i="1" s="1"/>
  <c r="BT72" i="1"/>
  <c r="BT70" i="1" s="1"/>
  <c r="BR72" i="1"/>
  <c r="BP72" i="1"/>
  <c r="BN72" i="1"/>
  <c r="BL72" i="1"/>
  <c r="BJ72" i="1"/>
  <c r="BH72" i="1"/>
  <c r="BH70" i="1" s="1"/>
  <c r="BF72" i="1"/>
  <c r="BD72" i="1"/>
  <c r="BB72" i="1"/>
  <c r="AZ72" i="1"/>
  <c r="AX72" i="1"/>
  <c r="AX70" i="1" s="1"/>
  <c r="AV72" i="1"/>
  <c r="AV70" i="1" s="1"/>
  <c r="AT72" i="1"/>
  <c r="AR72" i="1"/>
  <c r="AP72" i="1"/>
  <c r="AN72" i="1"/>
  <c r="AL72" i="1"/>
  <c r="AL70" i="1" s="1"/>
  <c r="AJ72" i="1"/>
  <c r="AJ70" i="1" s="1"/>
  <c r="AH72" i="1"/>
  <c r="AF72" i="1"/>
  <c r="AB72" i="1"/>
  <c r="Z72" i="1"/>
  <c r="X72" i="1"/>
  <c r="V72" i="1"/>
  <c r="V70" i="1" s="1"/>
  <c r="T72" i="1"/>
  <c r="R72" i="1"/>
  <c r="P72" i="1"/>
  <c r="EQ71" i="1"/>
  <c r="EL71" i="1"/>
  <c r="EL70" i="1" s="1"/>
  <c r="EJ71" i="1"/>
  <c r="EH71" i="1"/>
  <c r="EF71" i="1"/>
  <c r="ED71" i="1"/>
  <c r="EB71" i="1"/>
  <c r="DZ71" i="1"/>
  <c r="DZ70" i="1" s="1"/>
  <c r="DX71" i="1"/>
  <c r="DV71" i="1"/>
  <c r="DT71" i="1"/>
  <c r="DR71" i="1"/>
  <c r="DP71" i="1"/>
  <c r="DN71" i="1"/>
  <c r="DN70" i="1" s="1"/>
  <c r="DL71" i="1"/>
  <c r="DJ71" i="1"/>
  <c r="DH71" i="1"/>
  <c r="DF71" i="1"/>
  <c r="DD71" i="1"/>
  <c r="DB71" i="1"/>
  <c r="DB70" i="1" s="1"/>
  <c r="CZ71" i="1"/>
  <c r="CX71" i="1"/>
  <c r="CV71" i="1"/>
  <c r="CT71" i="1"/>
  <c r="CR71" i="1"/>
  <c r="CP71" i="1"/>
  <c r="CP70" i="1" s="1"/>
  <c r="CN71" i="1"/>
  <c r="CL71" i="1"/>
  <c r="CJ71" i="1"/>
  <c r="CH71" i="1"/>
  <c r="CF71" i="1"/>
  <c r="CD71" i="1"/>
  <c r="CD70" i="1" s="1"/>
  <c r="CB71" i="1"/>
  <c r="BZ71" i="1"/>
  <c r="BX71" i="1"/>
  <c r="BV71" i="1"/>
  <c r="BT71" i="1"/>
  <c r="BR71" i="1"/>
  <c r="BR70" i="1" s="1"/>
  <c r="BP71" i="1"/>
  <c r="BN71" i="1"/>
  <c r="BL71" i="1"/>
  <c r="BJ71" i="1"/>
  <c r="BH71" i="1"/>
  <c r="BF71" i="1"/>
  <c r="BF70" i="1" s="1"/>
  <c r="BD71" i="1"/>
  <c r="BB71" i="1"/>
  <c r="AZ71" i="1"/>
  <c r="AX71" i="1"/>
  <c r="AV71" i="1"/>
  <c r="AT71" i="1"/>
  <c r="AT70" i="1" s="1"/>
  <c r="AR71" i="1"/>
  <c r="AP71" i="1"/>
  <c r="AN71" i="1"/>
  <c r="AL71" i="1"/>
  <c r="AJ71" i="1"/>
  <c r="AH71" i="1"/>
  <c r="AH70" i="1" s="1"/>
  <c r="AF71" i="1"/>
  <c r="AF70" i="1" s="1"/>
  <c r="AB71" i="1"/>
  <c r="Z71" i="1"/>
  <c r="Z70" i="1" s="1"/>
  <c r="X71" i="1"/>
  <c r="V71" i="1"/>
  <c r="T71" i="1"/>
  <c r="T70" i="1" s="1"/>
  <c r="R71" i="1"/>
  <c r="R70" i="1" s="1"/>
  <c r="P71" i="1"/>
  <c r="EN70" i="1"/>
  <c r="EM70" i="1"/>
  <c r="EK70" i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D70" i="1"/>
  <c r="AC70" i="1"/>
  <c r="AA70" i="1"/>
  <c r="Y70" i="1"/>
  <c r="W70" i="1"/>
  <c r="U70" i="1"/>
  <c r="S70" i="1"/>
  <c r="Q70" i="1"/>
  <c r="O70" i="1"/>
  <c r="EQ69" i="1"/>
  <c r="CV69" i="1"/>
  <c r="BT69" i="1"/>
  <c r="BJ69" i="1"/>
  <c r="BH69" i="1"/>
  <c r="AZ69" i="1"/>
  <c r="AR69" i="1"/>
  <c r="EQ68" i="1"/>
  <c r="EL68" i="1"/>
  <c r="EJ68" i="1"/>
  <c r="EH68" i="1"/>
  <c r="EH66" i="1" s="1"/>
  <c r="EF68" i="1"/>
  <c r="ED68" i="1"/>
  <c r="EB68" i="1"/>
  <c r="DZ68" i="1"/>
  <c r="DX68" i="1"/>
  <c r="DV68" i="1"/>
  <c r="DV66" i="1" s="1"/>
  <c r="DT68" i="1"/>
  <c r="DR68" i="1"/>
  <c r="DP68" i="1"/>
  <c r="DN68" i="1"/>
  <c r="DL68" i="1"/>
  <c r="DJ68" i="1"/>
  <c r="DJ66" i="1" s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L66" i="1" s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N66" i="1" s="1"/>
  <c r="BL68" i="1"/>
  <c r="BJ68" i="1"/>
  <c r="BH68" i="1"/>
  <c r="BF68" i="1"/>
  <c r="BD68" i="1"/>
  <c r="BB68" i="1"/>
  <c r="BB66" i="1" s="1"/>
  <c r="AZ68" i="1"/>
  <c r="AX68" i="1"/>
  <c r="AV68" i="1"/>
  <c r="AT68" i="1"/>
  <c r="AR68" i="1"/>
  <c r="AP68" i="1"/>
  <c r="AP66" i="1" s="1"/>
  <c r="AN68" i="1"/>
  <c r="AL68" i="1"/>
  <c r="AJ68" i="1"/>
  <c r="AH68" i="1"/>
  <c r="AF68" i="1"/>
  <c r="AB68" i="1"/>
  <c r="AA68" i="1"/>
  <c r="Z68" i="1"/>
  <c r="X68" i="1"/>
  <c r="X66" i="1" s="1"/>
  <c r="V68" i="1"/>
  <c r="T68" i="1"/>
  <c r="R68" i="1"/>
  <c r="P68" i="1"/>
  <c r="EQ67" i="1"/>
  <c r="EL67" i="1"/>
  <c r="EJ67" i="1"/>
  <c r="EJ66" i="1" s="1"/>
  <c r="EH67" i="1"/>
  <c r="EF67" i="1"/>
  <c r="EF66" i="1" s="1"/>
  <c r="ED67" i="1"/>
  <c r="EB67" i="1"/>
  <c r="DZ67" i="1"/>
  <c r="DX67" i="1"/>
  <c r="DX66" i="1" s="1"/>
  <c r="DV67" i="1"/>
  <c r="DT67" i="1"/>
  <c r="DT66" i="1" s="1"/>
  <c r="DR67" i="1"/>
  <c r="DP67" i="1"/>
  <c r="DN67" i="1"/>
  <c r="DL67" i="1"/>
  <c r="DL66" i="1" s="1"/>
  <c r="DJ67" i="1"/>
  <c r="DH67" i="1"/>
  <c r="DH66" i="1" s="1"/>
  <c r="DF67" i="1"/>
  <c r="DD67" i="1"/>
  <c r="DB67" i="1"/>
  <c r="CZ67" i="1"/>
  <c r="CZ66" i="1" s="1"/>
  <c r="CX67" i="1"/>
  <c r="CV67" i="1"/>
  <c r="CT67" i="1"/>
  <c r="CR67" i="1"/>
  <c r="CP67" i="1"/>
  <c r="CN67" i="1"/>
  <c r="CN66" i="1" s="1"/>
  <c r="CL67" i="1"/>
  <c r="CJ67" i="1"/>
  <c r="CJ66" i="1" s="1"/>
  <c r="CH67" i="1"/>
  <c r="CF67" i="1"/>
  <c r="CD67" i="1"/>
  <c r="CB67" i="1"/>
  <c r="CB66" i="1" s="1"/>
  <c r="BZ67" i="1"/>
  <c r="BZ66" i="1" s="1"/>
  <c r="BX67" i="1"/>
  <c r="BV67" i="1"/>
  <c r="BT67" i="1"/>
  <c r="BR67" i="1"/>
  <c r="BP67" i="1"/>
  <c r="BP66" i="1" s="1"/>
  <c r="BN67" i="1"/>
  <c r="BL67" i="1"/>
  <c r="BL66" i="1" s="1"/>
  <c r="BJ67" i="1"/>
  <c r="BH67" i="1"/>
  <c r="BF67" i="1"/>
  <c r="BD67" i="1"/>
  <c r="BD66" i="1" s="1"/>
  <c r="BB67" i="1"/>
  <c r="AZ67" i="1"/>
  <c r="AZ66" i="1" s="1"/>
  <c r="AX67" i="1"/>
  <c r="AV67" i="1"/>
  <c r="AT67" i="1"/>
  <c r="AR67" i="1"/>
  <c r="AP67" i="1"/>
  <c r="AN67" i="1"/>
  <c r="AN66" i="1" s="1"/>
  <c r="AK67" i="1"/>
  <c r="AL67" i="1" s="1"/>
  <c r="AJ67" i="1"/>
  <c r="AH67" i="1"/>
  <c r="AF67" i="1"/>
  <c r="AF66" i="1" s="1"/>
  <c r="AB67" i="1"/>
  <c r="Z67" i="1"/>
  <c r="X67" i="1"/>
  <c r="V67" i="1"/>
  <c r="T67" i="1"/>
  <c r="T66" i="1" s="1"/>
  <c r="R67" i="1"/>
  <c r="P67" i="1"/>
  <c r="EN66" i="1"/>
  <c r="EM66" i="1"/>
  <c r="EK66" i="1"/>
  <c r="EI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X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X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D66" i="1"/>
  <c r="AC66" i="1"/>
  <c r="AB66" i="1"/>
  <c r="AA66" i="1"/>
  <c r="Z66" i="1"/>
  <c r="Y66" i="1"/>
  <c r="W66" i="1"/>
  <c r="U66" i="1"/>
  <c r="S66" i="1"/>
  <c r="Q66" i="1"/>
  <c r="P66" i="1"/>
  <c r="O66" i="1"/>
  <c r="EQ65" i="1"/>
  <c r="EN65" i="1"/>
  <c r="EN63" i="1" s="1"/>
  <c r="EL65" i="1"/>
  <c r="EL63" i="1" s="1"/>
  <c r="EJ65" i="1"/>
  <c r="EH65" i="1"/>
  <c r="EF65" i="1"/>
  <c r="ED65" i="1"/>
  <c r="EB65" i="1"/>
  <c r="DZ65" i="1"/>
  <c r="DZ63" i="1" s="1"/>
  <c r="DX65" i="1"/>
  <c r="DV65" i="1"/>
  <c r="DT65" i="1"/>
  <c r="DR65" i="1"/>
  <c r="DP65" i="1"/>
  <c r="DN65" i="1"/>
  <c r="DL65" i="1"/>
  <c r="DJ65" i="1"/>
  <c r="DH65" i="1"/>
  <c r="DF65" i="1"/>
  <c r="DD65" i="1"/>
  <c r="DB65" i="1"/>
  <c r="DB63" i="1" s="1"/>
  <c r="CZ65" i="1"/>
  <c r="CX65" i="1"/>
  <c r="CV65" i="1"/>
  <c r="CT65" i="1"/>
  <c r="CR65" i="1"/>
  <c r="CP65" i="1"/>
  <c r="CP63" i="1" s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R63" i="1" s="1"/>
  <c r="BP65" i="1"/>
  <c r="BN65" i="1"/>
  <c r="BL65" i="1"/>
  <c r="BJ65" i="1"/>
  <c r="BH65" i="1"/>
  <c r="BF65" i="1"/>
  <c r="BF63" i="1" s="1"/>
  <c r="BD65" i="1"/>
  <c r="BB65" i="1"/>
  <c r="AZ65" i="1"/>
  <c r="AZ63" i="1" s="1"/>
  <c r="AX65" i="1"/>
  <c r="AV65" i="1"/>
  <c r="AT65" i="1"/>
  <c r="AR65" i="1"/>
  <c r="AP65" i="1"/>
  <c r="AN65" i="1"/>
  <c r="AL65" i="1"/>
  <c r="AJ65" i="1"/>
  <c r="AH65" i="1"/>
  <c r="AH63" i="1" s="1"/>
  <c r="AF65" i="1"/>
  <c r="AB65" i="1"/>
  <c r="Z65" i="1"/>
  <c r="X65" i="1"/>
  <c r="V65" i="1"/>
  <c r="T65" i="1"/>
  <c r="R65" i="1"/>
  <c r="P65" i="1"/>
  <c r="EQ64" i="1"/>
  <c r="EQ63" i="1" s="1"/>
  <c r="EL64" i="1"/>
  <c r="EJ64" i="1"/>
  <c r="EH64" i="1"/>
  <c r="EF64" i="1"/>
  <c r="ED64" i="1"/>
  <c r="ED63" i="1" s="1"/>
  <c r="EB64" i="1"/>
  <c r="DZ64" i="1"/>
  <c r="DX64" i="1"/>
  <c r="DX63" i="1" s="1"/>
  <c r="DV64" i="1"/>
  <c r="DT64" i="1"/>
  <c r="DR64" i="1"/>
  <c r="DR63" i="1" s="1"/>
  <c r="DP64" i="1"/>
  <c r="DN64" i="1"/>
  <c r="DL64" i="1"/>
  <c r="DL63" i="1" s="1"/>
  <c r="DJ64" i="1"/>
  <c r="DH64" i="1"/>
  <c r="DF64" i="1"/>
  <c r="DF63" i="1" s="1"/>
  <c r="DD64" i="1"/>
  <c r="DB64" i="1"/>
  <c r="CZ64" i="1"/>
  <c r="CZ63" i="1" s="1"/>
  <c r="CX64" i="1"/>
  <c r="CV64" i="1"/>
  <c r="CT64" i="1"/>
  <c r="CT63" i="1" s="1"/>
  <c r="CR64" i="1"/>
  <c r="CP64" i="1"/>
  <c r="CN64" i="1"/>
  <c r="CL64" i="1"/>
  <c r="CJ64" i="1"/>
  <c r="CH64" i="1"/>
  <c r="CH63" i="1" s="1"/>
  <c r="CF64" i="1"/>
  <c r="CD64" i="1"/>
  <c r="CB64" i="1"/>
  <c r="CB63" i="1" s="1"/>
  <c r="BZ64" i="1"/>
  <c r="BX64" i="1"/>
  <c r="BV64" i="1"/>
  <c r="BV63" i="1" s="1"/>
  <c r="BT64" i="1"/>
  <c r="BR64" i="1"/>
  <c r="BP64" i="1"/>
  <c r="BP63" i="1" s="1"/>
  <c r="BN64" i="1"/>
  <c r="BL64" i="1"/>
  <c r="BJ64" i="1"/>
  <c r="BJ63" i="1" s="1"/>
  <c r="BH64" i="1"/>
  <c r="BF64" i="1"/>
  <c r="BD64" i="1"/>
  <c r="BD63" i="1" s="1"/>
  <c r="BB64" i="1"/>
  <c r="AZ64" i="1"/>
  <c r="AX64" i="1"/>
  <c r="AX63" i="1" s="1"/>
  <c r="AV64" i="1"/>
  <c r="AT64" i="1"/>
  <c r="AR64" i="1"/>
  <c r="AR63" i="1" s="1"/>
  <c r="AP64" i="1"/>
  <c r="AN64" i="1"/>
  <c r="AL64" i="1"/>
  <c r="AL63" i="1" s="1"/>
  <c r="AJ64" i="1"/>
  <c r="AH64" i="1"/>
  <c r="AF64" i="1"/>
  <c r="AF63" i="1" s="1"/>
  <c r="AB64" i="1"/>
  <c r="Z64" i="1"/>
  <c r="X64" i="1"/>
  <c r="X63" i="1" s="1"/>
  <c r="V64" i="1"/>
  <c r="T64" i="1"/>
  <c r="R64" i="1"/>
  <c r="P64" i="1"/>
  <c r="EM63" i="1"/>
  <c r="EK63" i="1"/>
  <c r="EI63" i="1"/>
  <c r="EG63" i="1"/>
  <c r="EE63" i="1"/>
  <c r="EC63" i="1"/>
  <c r="EA63" i="1"/>
  <c r="DY63" i="1"/>
  <c r="DW63" i="1"/>
  <c r="DU63" i="1"/>
  <c r="DS63" i="1"/>
  <c r="DQ63" i="1"/>
  <c r="DO63" i="1"/>
  <c r="DN63" i="1"/>
  <c r="DM63" i="1"/>
  <c r="DK63" i="1"/>
  <c r="DI63" i="1"/>
  <c r="DH63" i="1"/>
  <c r="DG63" i="1"/>
  <c r="DE63" i="1"/>
  <c r="DC63" i="1"/>
  <c r="DA63" i="1"/>
  <c r="CY63" i="1"/>
  <c r="CW63" i="1"/>
  <c r="CU63" i="1"/>
  <c r="CS63" i="1"/>
  <c r="CQ63" i="1"/>
  <c r="CO63" i="1"/>
  <c r="CN63" i="1"/>
  <c r="CM63" i="1"/>
  <c r="CK63" i="1"/>
  <c r="CJ63" i="1"/>
  <c r="CI63" i="1"/>
  <c r="CG63" i="1"/>
  <c r="CE63" i="1"/>
  <c r="CD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T63" i="1"/>
  <c r="AS63" i="1"/>
  <c r="AQ63" i="1"/>
  <c r="AO63" i="1"/>
  <c r="AN63" i="1"/>
  <c r="AM63" i="1"/>
  <c r="AK63" i="1"/>
  <c r="AI63" i="1"/>
  <c r="AG63" i="1"/>
  <c r="AE63" i="1"/>
  <c r="AD63" i="1"/>
  <c r="AC63" i="1"/>
  <c r="AA63" i="1"/>
  <c r="Y63" i="1"/>
  <c r="W63" i="1"/>
  <c r="U63" i="1"/>
  <c r="S63" i="1"/>
  <c r="Q63" i="1"/>
  <c r="O63" i="1"/>
  <c r="EQ62" i="1"/>
  <c r="EL62" i="1"/>
  <c r="EJ62" i="1"/>
  <c r="EH62" i="1"/>
  <c r="EF62" i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B62" i="1"/>
  <c r="Z62" i="1"/>
  <c r="X62" i="1"/>
  <c r="V62" i="1"/>
  <c r="T62" i="1"/>
  <c r="R62" i="1"/>
  <c r="P62" i="1"/>
  <c r="EQ61" i="1"/>
  <c r="EL61" i="1"/>
  <c r="EJ61" i="1"/>
  <c r="EH61" i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T59" i="1" s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B61" i="1"/>
  <c r="Z61" i="1"/>
  <c r="X61" i="1"/>
  <c r="V61" i="1"/>
  <c r="T61" i="1"/>
  <c r="R61" i="1"/>
  <c r="P61" i="1"/>
  <c r="EQ60" i="1"/>
  <c r="EQ59" i="1" s="1"/>
  <c r="EL60" i="1"/>
  <c r="EJ60" i="1"/>
  <c r="EH60" i="1"/>
  <c r="EF60" i="1"/>
  <c r="ED60" i="1"/>
  <c r="EB60" i="1"/>
  <c r="DZ60" i="1"/>
  <c r="DX60" i="1"/>
  <c r="DV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R59" i="1" s="1"/>
  <c r="AP60" i="1"/>
  <c r="AN60" i="1"/>
  <c r="AL60" i="1"/>
  <c r="AJ60" i="1"/>
  <c r="AH60" i="1"/>
  <c r="AF60" i="1"/>
  <c r="AB60" i="1"/>
  <c r="Z60" i="1"/>
  <c r="X60" i="1"/>
  <c r="V60" i="1"/>
  <c r="T60" i="1"/>
  <c r="R60" i="1"/>
  <c r="P60" i="1"/>
  <c r="EN59" i="1"/>
  <c r="EM59" i="1"/>
  <c r="EK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D59" i="1"/>
  <c r="AC59" i="1"/>
  <c r="AA59" i="1"/>
  <c r="Y59" i="1"/>
  <c r="W59" i="1"/>
  <c r="U59" i="1"/>
  <c r="S59" i="1"/>
  <c r="Q59" i="1"/>
  <c r="O59" i="1"/>
  <c r="EQ58" i="1"/>
  <c r="EL58" i="1"/>
  <c r="EJ58" i="1"/>
  <c r="EH58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B58" i="1"/>
  <c r="Z58" i="1"/>
  <c r="X58" i="1"/>
  <c r="V58" i="1"/>
  <c r="T58" i="1"/>
  <c r="R58" i="1"/>
  <c r="P58" i="1"/>
  <c r="EQ57" i="1"/>
  <c r="EL57" i="1"/>
  <c r="EJ57" i="1"/>
  <c r="EH57" i="1"/>
  <c r="EF57" i="1"/>
  <c r="ED57" i="1"/>
  <c r="EB57" i="1"/>
  <c r="DZ57" i="1"/>
  <c r="DX57" i="1"/>
  <c r="DV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B57" i="1"/>
  <c r="Z57" i="1"/>
  <c r="X57" i="1"/>
  <c r="V57" i="1"/>
  <c r="T57" i="1"/>
  <c r="R57" i="1"/>
  <c r="P57" i="1"/>
  <c r="EQ56" i="1"/>
  <c r="EL56" i="1"/>
  <c r="EJ56" i="1"/>
  <c r="EH56" i="1"/>
  <c r="EF56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B56" i="1"/>
  <c r="Z56" i="1"/>
  <c r="X56" i="1"/>
  <c r="V56" i="1"/>
  <c r="T56" i="1"/>
  <c r="R56" i="1"/>
  <c r="P56" i="1"/>
  <c r="EQ55" i="1"/>
  <c r="EL55" i="1"/>
  <c r="EJ55" i="1"/>
  <c r="EH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B55" i="1"/>
  <c r="Z55" i="1"/>
  <c r="X55" i="1"/>
  <c r="V55" i="1"/>
  <c r="T55" i="1"/>
  <c r="R55" i="1"/>
  <c r="P55" i="1"/>
  <c r="EQ54" i="1"/>
  <c r="EL54" i="1"/>
  <c r="EJ54" i="1"/>
  <c r="EH54" i="1"/>
  <c r="EF54" i="1"/>
  <c r="ED54" i="1"/>
  <c r="EB54" i="1"/>
  <c r="DZ54" i="1"/>
  <c r="DX54" i="1"/>
  <c r="DV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B54" i="1"/>
  <c r="Z54" i="1"/>
  <c r="X54" i="1"/>
  <c r="V54" i="1"/>
  <c r="T54" i="1"/>
  <c r="R54" i="1"/>
  <c r="P54" i="1"/>
  <c r="EQ53" i="1"/>
  <c r="EL53" i="1"/>
  <c r="EJ53" i="1"/>
  <c r="EH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B53" i="1"/>
  <c r="Z53" i="1"/>
  <c r="X53" i="1"/>
  <c r="V53" i="1"/>
  <c r="T53" i="1"/>
  <c r="R53" i="1"/>
  <c r="P53" i="1"/>
  <c r="EQ52" i="1"/>
  <c r="EL52" i="1"/>
  <c r="EJ52" i="1"/>
  <c r="EH52" i="1"/>
  <c r="EF52" i="1"/>
  <c r="ED52" i="1"/>
  <c r="EB52" i="1"/>
  <c r="EB50" i="1" s="1"/>
  <c r="DZ52" i="1"/>
  <c r="DX52" i="1"/>
  <c r="DV52" i="1"/>
  <c r="DT52" i="1"/>
  <c r="DR52" i="1"/>
  <c r="DP52" i="1"/>
  <c r="DP50" i="1" s="1"/>
  <c r="DN52" i="1"/>
  <c r="DL52" i="1"/>
  <c r="DJ52" i="1"/>
  <c r="DH52" i="1"/>
  <c r="DF52" i="1"/>
  <c r="DD52" i="1"/>
  <c r="DD50" i="1" s="1"/>
  <c r="DB52" i="1"/>
  <c r="CZ52" i="1"/>
  <c r="CX52" i="1"/>
  <c r="CV52" i="1"/>
  <c r="CT52" i="1"/>
  <c r="CR52" i="1"/>
  <c r="CR50" i="1" s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T50" i="1" s="1"/>
  <c r="BR52" i="1"/>
  <c r="BP52" i="1"/>
  <c r="BN52" i="1"/>
  <c r="BL52" i="1"/>
  <c r="BJ52" i="1"/>
  <c r="BH52" i="1"/>
  <c r="BH50" i="1" s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J50" i="1" s="1"/>
  <c r="AH52" i="1"/>
  <c r="AF52" i="1"/>
  <c r="AB52" i="1"/>
  <c r="Z52" i="1"/>
  <c r="X52" i="1"/>
  <c r="V52" i="1"/>
  <c r="T52" i="1"/>
  <c r="R52" i="1"/>
  <c r="P52" i="1"/>
  <c r="EQ51" i="1"/>
  <c r="EL51" i="1"/>
  <c r="EJ51" i="1"/>
  <c r="EH51" i="1"/>
  <c r="EH50" i="1" s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N50" i="1" s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B51" i="1"/>
  <c r="Z51" i="1"/>
  <c r="X51" i="1"/>
  <c r="V51" i="1"/>
  <c r="T51" i="1"/>
  <c r="R51" i="1"/>
  <c r="R50" i="1" s="1"/>
  <c r="P51" i="1"/>
  <c r="EN50" i="1"/>
  <c r="EM50" i="1"/>
  <c r="EK50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X50" i="1"/>
  <c r="CW50" i="1"/>
  <c r="CU50" i="1"/>
  <c r="CS50" i="1"/>
  <c r="CQ50" i="1"/>
  <c r="CO50" i="1"/>
  <c r="CM50" i="1"/>
  <c r="CK50" i="1"/>
  <c r="CI50" i="1"/>
  <c r="CG50" i="1"/>
  <c r="CF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V50" i="1"/>
  <c r="AU50" i="1"/>
  <c r="AS50" i="1"/>
  <c r="AQ50" i="1"/>
  <c r="AO50" i="1"/>
  <c r="AM50" i="1"/>
  <c r="AK50" i="1"/>
  <c r="AI50" i="1"/>
  <c r="AG50" i="1"/>
  <c r="AE50" i="1"/>
  <c r="AD50" i="1"/>
  <c r="AC50" i="1"/>
  <c r="AA50" i="1"/>
  <c r="Y50" i="1"/>
  <c r="W50" i="1"/>
  <c r="U50" i="1"/>
  <c r="S50" i="1"/>
  <c r="Q50" i="1"/>
  <c r="O50" i="1"/>
  <c r="EQ49" i="1"/>
  <c r="EL49" i="1"/>
  <c r="EJ49" i="1"/>
  <c r="EH49" i="1"/>
  <c r="EF49" i="1"/>
  <c r="EF47" i="1" s="1"/>
  <c r="ED49" i="1"/>
  <c r="EB49" i="1"/>
  <c r="DZ49" i="1"/>
  <c r="DX49" i="1"/>
  <c r="DV49" i="1"/>
  <c r="DT49" i="1"/>
  <c r="DT47" i="1" s="1"/>
  <c r="DR49" i="1"/>
  <c r="DP49" i="1"/>
  <c r="DN49" i="1"/>
  <c r="DL49" i="1"/>
  <c r="DJ49" i="1"/>
  <c r="DH49" i="1"/>
  <c r="DH47" i="1" s="1"/>
  <c r="DF49" i="1"/>
  <c r="DD49" i="1"/>
  <c r="DB49" i="1"/>
  <c r="CZ49" i="1"/>
  <c r="CX49" i="1"/>
  <c r="CV49" i="1"/>
  <c r="CV47" i="1" s="1"/>
  <c r="CT49" i="1"/>
  <c r="CR49" i="1"/>
  <c r="CP49" i="1"/>
  <c r="CN49" i="1"/>
  <c r="CL49" i="1"/>
  <c r="CJ49" i="1"/>
  <c r="CJ47" i="1" s="1"/>
  <c r="CH49" i="1"/>
  <c r="CF49" i="1"/>
  <c r="CD49" i="1"/>
  <c r="CB49" i="1"/>
  <c r="BZ49" i="1"/>
  <c r="BX49" i="1"/>
  <c r="BX47" i="1" s="1"/>
  <c r="BV49" i="1"/>
  <c r="BT49" i="1"/>
  <c r="BR49" i="1"/>
  <c r="BP49" i="1"/>
  <c r="BN49" i="1"/>
  <c r="BL49" i="1"/>
  <c r="BL47" i="1" s="1"/>
  <c r="BJ49" i="1"/>
  <c r="BH49" i="1"/>
  <c r="BF49" i="1"/>
  <c r="BD49" i="1"/>
  <c r="BB49" i="1"/>
  <c r="AZ49" i="1"/>
  <c r="AZ47" i="1" s="1"/>
  <c r="AX49" i="1"/>
  <c r="AV49" i="1"/>
  <c r="AT49" i="1"/>
  <c r="AR49" i="1"/>
  <c r="AP49" i="1"/>
  <c r="AN49" i="1"/>
  <c r="AN47" i="1" s="1"/>
  <c r="AL49" i="1"/>
  <c r="AJ49" i="1"/>
  <c r="AH49" i="1"/>
  <c r="AF49" i="1"/>
  <c r="AB49" i="1"/>
  <c r="Z49" i="1"/>
  <c r="X49" i="1"/>
  <c r="V49" i="1"/>
  <c r="T49" i="1"/>
  <c r="R49" i="1"/>
  <c r="P49" i="1"/>
  <c r="EQ48" i="1"/>
  <c r="EL48" i="1"/>
  <c r="EJ48" i="1"/>
  <c r="EJ47" i="1" s="1"/>
  <c r="EH48" i="1"/>
  <c r="EF48" i="1"/>
  <c r="ED48" i="1"/>
  <c r="ED47" i="1" s="1"/>
  <c r="EB48" i="1"/>
  <c r="DZ48" i="1"/>
  <c r="DX48" i="1"/>
  <c r="DX47" i="1" s="1"/>
  <c r="DV48" i="1"/>
  <c r="DT48" i="1"/>
  <c r="DR48" i="1"/>
  <c r="DR47" i="1" s="1"/>
  <c r="DP48" i="1"/>
  <c r="DN48" i="1"/>
  <c r="DN47" i="1" s="1"/>
  <c r="DL48" i="1"/>
  <c r="DL47" i="1" s="1"/>
  <c r="DJ48" i="1"/>
  <c r="DH48" i="1"/>
  <c r="DF48" i="1"/>
  <c r="DF47" i="1" s="1"/>
  <c r="DD48" i="1"/>
  <c r="DB48" i="1"/>
  <c r="CZ48" i="1"/>
  <c r="CZ47" i="1" s="1"/>
  <c r="CX48" i="1"/>
  <c r="CV48" i="1"/>
  <c r="CT48" i="1"/>
  <c r="CT47" i="1" s="1"/>
  <c r="CR48" i="1"/>
  <c r="CP48" i="1"/>
  <c r="CN48" i="1"/>
  <c r="CN47" i="1" s="1"/>
  <c r="CL48" i="1"/>
  <c r="CJ48" i="1"/>
  <c r="CH48" i="1"/>
  <c r="CH47" i="1" s="1"/>
  <c r="CF48" i="1"/>
  <c r="CD48" i="1"/>
  <c r="CD47" i="1" s="1"/>
  <c r="CB48" i="1"/>
  <c r="CB47" i="1" s="1"/>
  <c r="BZ48" i="1"/>
  <c r="BX48" i="1"/>
  <c r="BV48" i="1"/>
  <c r="BV47" i="1" s="1"/>
  <c r="BT48" i="1"/>
  <c r="BR48" i="1"/>
  <c r="BP48" i="1"/>
  <c r="BP47" i="1" s="1"/>
  <c r="BN48" i="1"/>
  <c r="BL48" i="1"/>
  <c r="BJ48" i="1"/>
  <c r="BJ47" i="1" s="1"/>
  <c r="BH48" i="1"/>
  <c r="BF48" i="1"/>
  <c r="BD48" i="1"/>
  <c r="BD47" i="1" s="1"/>
  <c r="BB48" i="1"/>
  <c r="AZ48" i="1"/>
  <c r="AX48" i="1"/>
  <c r="AX47" i="1" s="1"/>
  <c r="AV48" i="1"/>
  <c r="AT48" i="1"/>
  <c r="AT47" i="1" s="1"/>
  <c r="AR48" i="1"/>
  <c r="AR47" i="1" s="1"/>
  <c r="AP48" i="1"/>
  <c r="AN48" i="1"/>
  <c r="AL48" i="1"/>
  <c r="AL47" i="1" s="1"/>
  <c r="AJ48" i="1"/>
  <c r="AH48" i="1"/>
  <c r="AF48" i="1"/>
  <c r="AF47" i="1" s="1"/>
  <c r="AB48" i="1"/>
  <c r="Z48" i="1"/>
  <c r="X48" i="1"/>
  <c r="X47" i="1" s="1"/>
  <c r="V48" i="1"/>
  <c r="V47" i="1" s="1"/>
  <c r="T48" i="1"/>
  <c r="R48" i="1"/>
  <c r="R47" i="1" s="1"/>
  <c r="P48" i="1"/>
  <c r="EN47" i="1"/>
  <c r="EM47" i="1"/>
  <c r="EK47" i="1"/>
  <c r="EI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D47" i="1"/>
  <c r="AC47" i="1"/>
  <c r="AA47" i="1"/>
  <c r="Y47" i="1"/>
  <c r="W47" i="1"/>
  <c r="U47" i="1"/>
  <c r="S47" i="1"/>
  <c r="Q47" i="1"/>
  <c r="O47" i="1"/>
  <c r="EQ46" i="1"/>
  <c r="EQ45" i="1" s="1"/>
  <c r="EL46" i="1"/>
  <c r="EL45" i="1" s="1"/>
  <c r="EJ46" i="1"/>
  <c r="EJ45" i="1" s="1"/>
  <c r="EH46" i="1"/>
  <c r="EH45" i="1" s="1"/>
  <c r="EF46" i="1"/>
  <c r="EF45" i="1" s="1"/>
  <c r="ED46" i="1"/>
  <c r="ED45" i="1" s="1"/>
  <c r="EB46" i="1"/>
  <c r="DZ46" i="1"/>
  <c r="DX46" i="1"/>
  <c r="DX45" i="1" s="1"/>
  <c r="DV46" i="1"/>
  <c r="DV45" i="1" s="1"/>
  <c r="DT46" i="1"/>
  <c r="DT45" i="1" s="1"/>
  <c r="DR46" i="1"/>
  <c r="DR45" i="1" s="1"/>
  <c r="DP46" i="1"/>
  <c r="DN46" i="1"/>
  <c r="DL46" i="1"/>
  <c r="DL45" i="1" s="1"/>
  <c r="DJ46" i="1"/>
  <c r="DJ45" i="1" s="1"/>
  <c r="DH46" i="1"/>
  <c r="DH45" i="1" s="1"/>
  <c r="DF46" i="1"/>
  <c r="DF45" i="1" s="1"/>
  <c r="DD46" i="1"/>
  <c r="DB46" i="1"/>
  <c r="DB45" i="1" s="1"/>
  <c r="CZ46" i="1"/>
  <c r="CZ45" i="1" s="1"/>
  <c r="CX46" i="1"/>
  <c r="CX45" i="1" s="1"/>
  <c r="CV46" i="1"/>
  <c r="CV45" i="1" s="1"/>
  <c r="CT46" i="1"/>
  <c r="CT45" i="1" s="1"/>
  <c r="CR46" i="1"/>
  <c r="CP46" i="1"/>
  <c r="CN46" i="1"/>
  <c r="CN45" i="1" s="1"/>
  <c r="CL46" i="1"/>
  <c r="CL45" i="1" s="1"/>
  <c r="CJ46" i="1"/>
  <c r="CJ45" i="1" s="1"/>
  <c r="CH46" i="1"/>
  <c r="CH45" i="1" s="1"/>
  <c r="CF46" i="1"/>
  <c r="CD46" i="1"/>
  <c r="CB46" i="1"/>
  <c r="CB45" i="1" s="1"/>
  <c r="BZ46" i="1"/>
  <c r="BZ45" i="1" s="1"/>
  <c r="BX46" i="1"/>
  <c r="BX45" i="1" s="1"/>
  <c r="BV46" i="1"/>
  <c r="BV45" i="1" s="1"/>
  <c r="BT46" i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F46" i="1"/>
  <c r="BD46" i="1"/>
  <c r="BD45" i="1" s="1"/>
  <c r="BB46" i="1"/>
  <c r="BB45" i="1" s="1"/>
  <c r="AZ46" i="1"/>
  <c r="AZ45" i="1" s="1"/>
  <c r="AX46" i="1"/>
  <c r="AX45" i="1" s="1"/>
  <c r="AV46" i="1"/>
  <c r="AT46" i="1"/>
  <c r="AR46" i="1"/>
  <c r="AR45" i="1" s="1"/>
  <c r="AP46" i="1"/>
  <c r="AP45" i="1" s="1"/>
  <c r="AN46" i="1"/>
  <c r="AN45" i="1" s="1"/>
  <c r="AL46" i="1"/>
  <c r="AL45" i="1" s="1"/>
  <c r="AJ46" i="1"/>
  <c r="AH46" i="1"/>
  <c r="AH45" i="1" s="1"/>
  <c r="AF46" i="1"/>
  <c r="AF45" i="1" s="1"/>
  <c r="AB46" i="1"/>
  <c r="AB45" i="1" s="1"/>
  <c r="Z46" i="1"/>
  <c r="Z45" i="1" s="1"/>
  <c r="X46" i="1"/>
  <c r="X45" i="1" s="1"/>
  <c r="V46" i="1"/>
  <c r="T46" i="1"/>
  <c r="R46" i="1"/>
  <c r="R45" i="1" s="1"/>
  <c r="P46" i="1"/>
  <c r="P45" i="1" s="1"/>
  <c r="EN45" i="1"/>
  <c r="EM45" i="1"/>
  <c r="EK45" i="1"/>
  <c r="EI45" i="1"/>
  <c r="EG45" i="1"/>
  <c r="EE45" i="1"/>
  <c r="EC45" i="1"/>
  <c r="EB45" i="1"/>
  <c r="EA45" i="1"/>
  <c r="DZ45" i="1"/>
  <c r="DY45" i="1"/>
  <c r="DW45" i="1"/>
  <c r="DU45" i="1"/>
  <c r="DS45" i="1"/>
  <c r="DQ45" i="1"/>
  <c r="DP45" i="1"/>
  <c r="DO45" i="1"/>
  <c r="DN45" i="1"/>
  <c r="DM45" i="1"/>
  <c r="DK45" i="1"/>
  <c r="DI45" i="1"/>
  <c r="DG45" i="1"/>
  <c r="DE45" i="1"/>
  <c r="DD45" i="1"/>
  <c r="DC45" i="1"/>
  <c r="DA45" i="1"/>
  <c r="CY45" i="1"/>
  <c r="CW45" i="1"/>
  <c r="CU45" i="1"/>
  <c r="CS45" i="1"/>
  <c r="CR45" i="1"/>
  <c r="CQ45" i="1"/>
  <c r="CP45" i="1"/>
  <c r="CO45" i="1"/>
  <c r="CM45" i="1"/>
  <c r="CK45" i="1"/>
  <c r="CI45" i="1"/>
  <c r="CG45" i="1"/>
  <c r="CF45" i="1"/>
  <c r="CE45" i="1"/>
  <c r="CD45" i="1"/>
  <c r="CC45" i="1"/>
  <c r="CA45" i="1"/>
  <c r="BY45" i="1"/>
  <c r="BW45" i="1"/>
  <c r="BU45" i="1"/>
  <c r="BT45" i="1"/>
  <c r="BS45" i="1"/>
  <c r="BQ45" i="1"/>
  <c r="BO45" i="1"/>
  <c r="BM45" i="1"/>
  <c r="BK45" i="1"/>
  <c r="BI45" i="1"/>
  <c r="BH45" i="1"/>
  <c r="BG45" i="1"/>
  <c r="BF45" i="1"/>
  <c r="BE45" i="1"/>
  <c r="BC45" i="1"/>
  <c r="BA45" i="1"/>
  <c r="AY45" i="1"/>
  <c r="AW45" i="1"/>
  <c r="AV45" i="1"/>
  <c r="AU45" i="1"/>
  <c r="AT45" i="1"/>
  <c r="AS45" i="1"/>
  <c r="AQ45" i="1"/>
  <c r="AO45" i="1"/>
  <c r="AM45" i="1"/>
  <c r="AK45" i="1"/>
  <c r="AJ45" i="1"/>
  <c r="AI45" i="1"/>
  <c r="AG45" i="1"/>
  <c r="AE45" i="1"/>
  <c r="AD45" i="1"/>
  <c r="AC45" i="1"/>
  <c r="AA45" i="1"/>
  <c r="Y45" i="1"/>
  <c r="W45" i="1"/>
  <c r="V45" i="1"/>
  <c r="U45" i="1"/>
  <c r="T45" i="1"/>
  <c r="S45" i="1"/>
  <c r="Q45" i="1"/>
  <c r="O45" i="1"/>
  <c r="EQ44" i="1"/>
  <c r="EQ42" i="1" s="1"/>
  <c r="EL44" i="1"/>
  <c r="EL42" i="1" s="1"/>
  <c r="EJ44" i="1"/>
  <c r="EH44" i="1"/>
  <c r="EF44" i="1"/>
  <c r="ED44" i="1"/>
  <c r="EB44" i="1"/>
  <c r="DZ44" i="1"/>
  <c r="DZ42" i="1" s="1"/>
  <c r="DX44" i="1"/>
  <c r="DV44" i="1"/>
  <c r="DT44" i="1"/>
  <c r="DR44" i="1"/>
  <c r="DP44" i="1"/>
  <c r="DP42" i="1" s="1"/>
  <c r="DN44" i="1"/>
  <c r="DL44" i="1"/>
  <c r="DJ44" i="1"/>
  <c r="DH44" i="1"/>
  <c r="DF44" i="1"/>
  <c r="DD44" i="1"/>
  <c r="DD42" i="1" s="1"/>
  <c r="DB44" i="1"/>
  <c r="DB42" i="1" s="1"/>
  <c r="CZ44" i="1"/>
  <c r="CX44" i="1"/>
  <c r="CV44" i="1"/>
  <c r="CT44" i="1"/>
  <c r="CR44" i="1"/>
  <c r="CP44" i="1"/>
  <c r="CP42" i="1" s="1"/>
  <c r="CN44" i="1"/>
  <c r="CL44" i="1"/>
  <c r="CJ44" i="1"/>
  <c r="CH44" i="1"/>
  <c r="CF44" i="1"/>
  <c r="CF42" i="1" s="1"/>
  <c r="CD44" i="1"/>
  <c r="CB44" i="1"/>
  <c r="BZ44" i="1"/>
  <c r="BX44" i="1"/>
  <c r="BV44" i="1"/>
  <c r="BT44" i="1"/>
  <c r="BT42" i="1" s="1"/>
  <c r="BR44" i="1"/>
  <c r="BR42" i="1" s="1"/>
  <c r="BP44" i="1"/>
  <c r="BN44" i="1"/>
  <c r="BL44" i="1"/>
  <c r="BJ44" i="1"/>
  <c r="BH44" i="1"/>
  <c r="BF44" i="1"/>
  <c r="BD44" i="1"/>
  <c r="BB44" i="1"/>
  <c r="AZ44" i="1"/>
  <c r="AX44" i="1"/>
  <c r="AV44" i="1"/>
  <c r="AV42" i="1" s="1"/>
  <c r="AT44" i="1"/>
  <c r="AR44" i="1"/>
  <c r="AP44" i="1"/>
  <c r="AN44" i="1"/>
  <c r="AL44" i="1"/>
  <c r="AJ44" i="1"/>
  <c r="AJ42" i="1" s="1"/>
  <c r="AH44" i="1"/>
  <c r="AH42" i="1" s="1"/>
  <c r="AF44" i="1"/>
  <c r="AB44" i="1"/>
  <c r="Z44" i="1"/>
  <c r="X44" i="1"/>
  <c r="V44" i="1"/>
  <c r="T44" i="1"/>
  <c r="T42" i="1" s="1"/>
  <c r="R44" i="1"/>
  <c r="P44" i="1"/>
  <c r="EQ43" i="1"/>
  <c r="EL43" i="1"/>
  <c r="EJ43" i="1"/>
  <c r="EH43" i="1"/>
  <c r="EH42" i="1" s="1"/>
  <c r="EF43" i="1"/>
  <c r="EF42" i="1" s="1"/>
  <c r="ED43" i="1"/>
  <c r="ED42" i="1" s="1"/>
  <c r="EB43" i="1"/>
  <c r="DZ43" i="1"/>
  <c r="DX43" i="1"/>
  <c r="DV43" i="1"/>
  <c r="DT43" i="1"/>
  <c r="DT42" i="1" s="1"/>
  <c r="DR43" i="1"/>
  <c r="DR42" i="1" s="1"/>
  <c r="DP43" i="1"/>
  <c r="DN43" i="1"/>
  <c r="DL43" i="1"/>
  <c r="DJ43" i="1"/>
  <c r="DH43" i="1"/>
  <c r="DH42" i="1" s="1"/>
  <c r="DF43" i="1"/>
  <c r="DF42" i="1" s="1"/>
  <c r="DD43" i="1"/>
  <c r="DB43" i="1"/>
  <c r="CZ43" i="1"/>
  <c r="CX43" i="1"/>
  <c r="CX42" i="1" s="1"/>
  <c r="CV43" i="1"/>
  <c r="CV42" i="1" s="1"/>
  <c r="CT43" i="1"/>
  <c r="CT42" i="1" s="1"/>
  <c r="CR43" i="1"/>
  <c r="CP43" i="1"/>
  <c r="CN43" i="1"/>
  <c r="CL43" i="1"/>
  <c r="CJ43" i="1"/>
  <c r="CJ42" i="1" s="1"/>
  <c r="CH43" i="1"/>
  <c r="CH42" i="1" s="1"/>
  <c r="CF43" i="1"/>
  <c r="CD43" i="1"/>
  <c r="CB43" i="1"/>
  <c r="BZ43" i="1"/>
  <c r="BX43" i="1"/>
  <c r="BX42" i="1" s="1"/>
  <c r="BV43" i="1"/>
  <c r="BV42" i="1" s="1"/>
  <c r="BT43" i="1"/>
  <c r="BR43" i="1"/>
  <c r="BP43" i="1"/>
  <c r="BN43" i="1"/>
  <c r="BN42" i="1" s="1"/>
  <c r="BL43" i="1"/>
  <c r="BL42" i="1" s="1"/>
  <c r="BJ43" i="1"/>
  <c r="BJ42" i="1" s="1"/>
  <c r="BH43" i="1"/>
  <c r="BF43" i="1"/>
  <c r="BD43" i="1"/>
  <c r="BB43" i="1"/>
  <c r="AZ43" i="1"/>
  <c r="AZ42" i="1" s="1"/>
  <c r="AX43" i="1"/>
  <c r="AX42" i="1" s="1"/>
  <c r="AV43" i="1"/>
  <c r="AT43" i="1"/>
  <c r="AR43" i="1"/>
  <c r="AP43" i="1"/>
  <c r="AN43" i="1"/>
  <c r="AN42" i="1" s="1"/>
  <c r="AL43" i="1"/>
  <c r="AL42" i="1" s="1"/>
  <c r="AJ43" i="1"/>
  <c r="AH43" i="1"/>
  <c r="AF43" i="1"/>
  <c r="AB43" i="1"/>
  <c r="Z43" i="1"/>
  <c r="X43" i="1"/>
  <c r="V43" i="1"/>
  <c r="T43" i="1"/>
  <c r="R43" i="1"/>
  <c r="P43" i="1"/>
  <c r="EN42" i="1"/>
  <c r="EM42" i="1"/>
  <c r="EK42" i="1"/>
  <c r="EI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F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D42" i="1"/>
  <c r="AC42" i="1"/>
  <c r="AA42" i="1"/>
  <c r="Y42" i="1"/>
  <c r="W42" i="1"/>
  <c r="U42" i="1"/>
  <c r="S42" i="1"/>
  <c r="Q42" i="1"/>
  <c r="O42" i="1"/>
  <c r="EQ41" i="1"/>
  <c r="R41" i="1"/>
  <c r="ER41" i="1" s="1"/>
  <c r="P41" i="1"/>
  <c r="EQ40" i="1"/>
  <c r="R40" i="1"/>
  <c r="P40" i="1"/>
  <c r="EQ39" i="1"/>
  <c r="EL39" i="1"/>
  <c r="EL38" i="1" s="1"/>
  <c r="EJ39" i="1"/>
  <c r="EH39" i="1"/>
  <c r="EF39" i="1"/>
  <c r="ED39" i="1"/>
  <c r="EB39" i="1"/>
  <c r="EB38" i="1" s="1"/>
  <c r="DZ39" i="1"/>
  <c r="DZ38" i="1" s="1"/>
  <c r="DX39" i="1"/>
  <c r="DV39" i="1"/>
  <c r="DT39" i="1"/>
  <c r="DR39" i="1"/>
  <c r="DR38" i="1" s="1"/>
  <c r="DP39" i="1"/>
  <c r="DP38" i="1" s="1"/>
  <c r="DN39" i="1"/>
  <c r="DN38" i="1" s="1"/>
  <c r="DL39" i="1"/>
  <c r="DJ39" i="1"/>
  <c r="DH39" i="1"/>
  <c r="DF39" i="1"/>
  <c r="DF38" i="1" s="1"/>
  <c r="DD39" i="1"/>
  <c r="DB39" i="1"/>
  <c r="DB38" i="1" s="1"/>
  <c r="CZ39" i="1"/>
  <c r="CX39" i="1"/>
  <c r="CV39" i="1"/>
  <c r="CT39" i="1"/>
  <c r="CT38" i="1" s="1"/>
  <c r="CR39" i="1"/>
  <c r="CR38" i="1" s="1"/>
  <c r="CP39" i="1"/>
  <c r="CP38" i="1" s="1"/>
  <c r="CN39" i="1"/>
  <c r="CL39" i="1"/>
  <c r="CJ39" i="1"/>
  <c r="CH39" i="1"/>
  <c r="CH38" i="1" s="1"/>
  <c r="CF39" i="1"/>
  <c r="CD39" i="1"/>
  <c r="CD38" i="1" s="1"/>
  <c r="CB39" i="1"/>
  <c r="BZ39" i="1"/>
  <c r="BX39" i="1"/>
  <c r="BV39" i="1"/>
  <c r="BV38" i="1" s="1"/>
  <c r="BT39" i="1"/>
  <c r="BR39" i="1"/>
  <c r="BR38" i="1" s="1"/>
  <c r="BP39" i="1"/>
  <c r="BN39" i="1"/>
  <c r="BL39" i="1"/>
  <c r="BJ39" i="1"/>
  <c r="BJ38" i="1" s="1"/>
  <c r="BH39" i="1"/>
  <c r="BH38" i="1" s="1"/>
  <c r="BF39" i="1"/>
  <c r="BF38" i="1" s="1"/>
  <c r="BD39" i="1"/>
  <c r="BB39" i="1"/>
  <c r="AZ39" i="1"/>
  <c r="AX39" i="1"/>
  <c r="AX38" i="1" s="1"/>
  <c r="AV39" i="1"/>
  <c r="AT39" i="1"/>
  <c r="AT38" i="1" s="1"/>
  <c r="AR39" i="1"/>
  <c r="AP39" i="1"/>
  <c r="AN39" i="1"/>
  <c r="AL39" i="1"/>
  <c r="AJ39" i="1"/>
  <c r="AH39" i="1"/>
  <c r="AH38" i="1" s="1"/>
  <c r="AF39" i="1"/>
  <c r="AB39" i="1"/>
  <c r="AB38" i="1" s="1"/>
  <c r="Z39" i="1"/>
  <c r="Z38" i="1" s="1"/>
  <c r="X39" i="1"/>
  <c r="V39" i="1"/>
  <c r="V38" i="1" s="1"/>
  <c r="T39" i="1"/>
  <c r="T38" i="1" s="1"/>
  <c r="R39" i="1"/>
  <c r="P39" i="1"/>
  <c r="EN38" i="1"/>
  <c r="EM38" i="1"/>
  <c r="EK38" i="1"/>
  <c r="EJ38" i="1"/>
  <c r="EI38" i="1"/>
  <c r="EG38" i="1"/>
  <c r="EE38" i="1"/>
  <c r="ED38" i="1"/>
  <c r="EC38" i="1"/>
  <c r="EA38" i="1"/>
  <c r="DY38" i="1"/>
  <c r="DX38" i="1"/>
  <c r="DW38" i="1"/>
  <c r="DU38" i="1"/>
  <c r="DS38" i="1"/>
  <c r="DQ38" i="1"/>
  <c r="DO38" i="1"/>
  <c r="DM38" i="1"/>
  <c r="DL38" i="1"/>
  <c r="DK38" i="1"/>
  <c r="DI38" i="1"/>
  <c r="DG38" i="1"/>
  <c r="DE38" i="1"/>
  <c r="DD38" i="1"/>
  <c r="DC38" i="1"/>
  <c r="DA38" i="1"/>
  <c r="CZ38" i="1"/>
  <c r="CY38" i="1"/>
  <c r="CW38" i="1"/>
  <c r="CU38" i="1"/>
  <c r="CS38" i="1"/>
  <c r="CQ38" i="1"/>
  <c r="CO38" i="1"/>
  <c r="CN38" i="1"/>
  <c r="CM38" i="1"/>
  <c r="CK38" i="1"/>
  <c r="CI38" i="1"/>
  <c r="CG38" i="1"/>
  <c r="CF38" i="1"/>
  <c r="CE38" i="1"/>
  <c r="CC38" i="1"/>
  <c r="CB38" i="1"/>
  <c r="CA38" i="1"/>
  <c r="BY38" i="1"/>
  <c r="BW38" i="1"/>
  <c r="BU38" i="1"/>
  <c r="BT38" i="1"/>
  <c r="BS38" i="1"/>
  <c r="BQ38" i="1"/>
  <c r="BP38" i="1"/>
  <c r="BO38" i="1"/>
  <c r="BM38" i="1"/>
  <c r="BK38" i="1"/>
  <c r="BI38" i="1"/>
  <c r="BG38" i="1"/>
  <c r="BE38" i="1"/>
  <c r="BD38" i="1"/>
  <c r="BC38" i="1"/>
  <c r="BA38" i="1"/>
  <c r="AY38" i="1"/>
  <c r="AW38" i="1"/>
  <c r="AV38" i="1"/>
  <c r="AU38" i="1"/>
  <c r="AS38" i="1"/>
  <c r="AR38" i="1"/>
  <c r="AQ38" i="1"/>
  <c r="AO38" i="1"/>
  <c r="AM38" i="1"/>
  <c r="AL38" i="1"/>
  <c r="AK38" i="1"/>
  <c r="AJ38" i="1"/>
  <c r="AI38" i="1"/>
  <c r="AG38" i="1"/>
  <c r="AF38" i="1"/>
  <c r="AE38" i="1"/>
  <c r="AD38" i="1"/>
  <c r="AC38" i="1"/>
  <c r="AA38" i="1"/>
  <c r="Y38" i="1"/>
  <c r="W38" i="1"/>
  <c r="U38" i="1"/>
  <c r="S38" i="1"/>
  <c r="Q38" i="1"/>
  <c r="O38" i="1"/>
  <c r="EQ37" i="1"/>
  <c r="EL37" i="1"/>
  <c r="EJ37" i="1"/>
  <c r="EJ36" i="1" s="1"/>
  <c r="EH37" i="1"/>
  <c r="EH36" i="1" s="1"/>
  <c r="EF37" i="1"/>
  <c r="EF36" i="1" s="1"/>
  <c r="ED37" i="1"/>
  <c r="ED36" i="1" s="1"/>
  <c r="EB37" i="1"/>
  <c r="DZ37" i="1"/>
  <c r="DZ36" i="1" s="1"/>
  <c r="DX37" i="1"/>
  <c r="DX36" i="1" s="1"/>
  <c r="DV37" i="1"/>
  <c r="DV36" i="1" s="1"/>
  <c r="DT37" i="1"/>
  <c r="DT36" i="1" s="1"/>
  <c r="DR37" i="1"/>
  <c r="DR36" i="1" s="1"/>
  <c r="DP37" i="1"/>
  <c r="DP36" i="1" s="1"/>
  <c r="DN37" i="1"/>
  <c r="DN36" i="1" s="1"/>
  <c r="DL37" i="1"/>
  <c r="DJ37" i="1"/>
  <c r="DJ36" i="1" s="1"/>
  <c r="DH37" i="1"/>
  <c r="DH36" i="1" s="1"/>
  <c r="DF37" i="1"/>
  <c r="DF36" i="1" s="1"/>
  <c r="DD37" i="1"/>
  <c r="DD36" i="1" s="1"/>
  <c r="DB37" i="1"/>
  <c r="DB36" i="1" s="1"/>
  <c r="CZ37" i="1"/>
  <c r="CZ36" i="1" s="1"/>
  <c r="CX37" i="1"/>
  <c r="CX36" i="1" s="1"/>
  <c r="CV37" i="1"/>
  <c r="CV36" i="1" s="1"/>
  <c r="CT37" i="1"/>
  <c r="CT36" i="1" s="1"/>
  <c r="CR37" i="1"/>
  <c r="CR36" i="1" s="1"/>
  <c r="CP37" i="1"/>
  <c r="CN37" i="1"/>
  <c r="CN36" i="1" s="1"/>
  <c r="CL37" i="1"/>
  <c r="CL36" i="1" s="1"/>
  <c r="CJ37" i="1"/>
  <c r="CJ36" i="1" s="1"/>
  <c r="CH37" i="1"/>
  <c r="CH36" i="1" s="1"/>
  <c r="CF37" i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P37" i="1"/>
  <c r="AP36" i="1" s="1"/>
  <c r="AN37" i="1"/>
  <c r="AN36" i="1" s="1"/>
  <c r="AL37" i="1"/>
  <c r="AL36" i="1" s="1"/>
  <c r="AJ37" i="1"/>
  <c r="AH37" i="1"/>
  <c r="AH36" i="1" s="1"/>
  <c r="AF37" i="1"/>
  <c r="AF36" i="1" s="1"/>
  <c r="AB37" i="1"/>
  <c r="AB36" i="1" s="1"/>
  <c r="Z37" i="1"/>
  <c r="X37" i="1"/>
  <c r="V37" i="1"/>
  <c r="V36" i="1" s="1"/>
  <c r="T37" i="1"/>
  <c r="T36" i="1" s="1"/>
  <c r="R37" i="1"/>
  <c r="P37" i="1"/>
  <c r="P36" i="1" s="1"/>
  <c r="EQ36" i="1"/>
  <c r="EN36" i="1"/>
  <c r="EM36" i="1"/>
  <c r="EL36" i="1"/>
  <c r="EK36" i="1"/>
  <c r="EI36" i="1"/>
  <c r="EG36" i="1"/>
  <c r="EE36" i="1"/>
  <c r="EC36" i="1"/>
  <c r="EB36" i="1"/>
  <c r="EA36" i="1"/>
  <c r="DY36" i="1"/>
  <c r="DW36" i="1"/>
  <c r="DU36" i="1"/>
  <c r="DS36" i="1"/>
  <c r="DQ36" i="1"/>
  <c r="DO36" i="1"/>
  <c r="DM36" i="1"/>
  <c r="DL36" i="1"/>
  <c r="DK36" i="1"/>
  <c r="DI36" i="1"/>
  <c r="DG36" i="1"/>
  <c r="DE36" i="1"/>
  <c r="DC36" i="1"/>
  <c r="DA36" i="1"/>
  <c r="CY36" i="1"/>
  <c r="CW36" i="1"/>
  <c r="CU36" i="1"/>
  <c r="CS36" i="1"/>
  <c r="CQ36" i="1"/>
  <c r="CP36" i="1"/>
  <c r="CO36" i="1"/>
  <c r="CM36" i="1"/>
  <c r="CK36" i="1"/>
  <c r="CI36" i="1"/>
  <c r="CG36" i="1"/>
  <c r="CF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R36" i="1"/>
  <c r="AQ36" i="1"/>
  <c r="AO36" i="1"/>
  <c r="AM36" i="1"/>
  <c r="AK36" i="1"/>
  <c r="AJ36" i="1"/>
  <c r="AI36" i="1"/>
  <c r="AG36" i="1"/>
  <c r="AE36" i="1"/>
  <c r="AD36" i="1"/>
  <c r="AC36" i="1"/>
  <c r="AA36" i="1"/>
  <c r="Z36" i="1"/>
  <c r="Y36" i="1"/>
  <c r="W36" i="1"/>
  <c r="U36" i="1"/>
  <c r="S36" i="1"/>
  <c r="R36" i="1"/>
  <c r="Q36" i="1"/>
  <c r="O36" i="1"/>
  <c r="EQ35" i="1"/>
  <c r="DZ35" i="1"/>
  <c r="DV35" i="1"/>
  <c r="DT35" i="1"/>
  <c r="DP35" i="1"/>
  <c r="DJ35" i="1"/>
  <c r="DH35" i="1"/>
  <c r="DD35" i="1"/>
  <c r="CL35" i="1"/>
  <c r="CJ35" i="1"/>
  <c r="CF35" i="1"/>
  <c r="CD35" i="1"/>
  <c r="BR35" i="1"/>
  <c r="BD35" i="1"/>
  <c r="BB35" i="1"/>
  <c r="AJ35" i="1"/>
  <c r="AF35" i="1"/>
  <c r="AB35" i="1"/>
  <c r="X35" i="1"/>
  <c r="T35" i="1"/>
  <c r="EQ34" i="1"/>
  <c r="DZ34" i="1"/>
  <c r="DV34" i="1"/>
  <c r="DT34" i="1"/>
  <c r="DP34" i="1"/>
  <c r="DP31" i="1" s="1"/>
  <c r="DJ34" i="1"/>
  <c r="DH34" i="1"/>
  <c r="DD34" i="1"/>
  <c r="CL34" i="1"/>
  <c r="CJ34" i="1"/>
  <c r="CF34" i="1"/>
  <c r="CD34" i="1"/>
  <c r="BR34" i="1"/>
  <c r="BD34" i="1"/>
  <c r="BB34" i="1"/>
  <c r="AJ34" i="1"/>
  <c r="AF34" i="1"/>
  <c r="AB34" i="1"/>
  <c r="X34" i="1"/>
  <c r="T34" i="1"/>
  <c r="EQ33" i="1"/>
  <c r="DZ33" i="1"/>
  <c r="DV33" i="1"/>
  <c r="DT33" i="1"/>
  <c r="DP33" i="1"/>
  <c r="DJ33" i="1"/>
  <c r="DH33" i="1"/>
  <c r="DF33" i="1"/>
  <c r="DD33" i="1"/>
  <c r="CL33" i="1"/>
  <c r="CJ33" i="1"/>
  <c r="CF33" i="1"/>
  <c r="CD33" i="1"/>
  <c r="BR33" i="1"/>
  <c r="BD33" i="1"/>
  <c r="BB33" i="1"/>
  <c r="AJ33" i="1"/>
  <c r="AF33" i="1"/>
  <c r="AB33" i="1"/>
  <c r="X33" i="1"/>
  <c r="T33" i="1"/>
  <c r="EQ32" i="1"/>
  <c r="DZ32" i="1"/>
  <c r="DV32" i="1"/>
  <c r="DV31" i="1" s="1"/>
  <c r="DT32" i="1"/>
  <c r="DP32" i="1"/>
  <c r="DJ32" i="1"/>
  <c r="DJ31" i="1" s="1"/>
  <c r="DH32" i="1"/>
  <c r="DF32" i="1"/>
  <c r="DD32" i="1"/>
  <c r="DD31" i="1" s="1"/>
  <c r="CL32" i="1"/>
  <c r="CL31" i="1" s="1"/>
  <c r="CJ32" i="1"/>
  <c r="CF32" i="1"/>
  <c r="CD32" i="1"/>
  <c r="BR32" i="1"/>
  <c r="BD32" i="1"/>
  <c r="BB32" i="1"/>
  <c r="AJ32" i="1"/>
  <c r="AF32" i="1"/>
  <c r="AB32" i="1"/>
  <c r="X32" i="1"/>
  <c r="X31" i="1" s="1"/>
  <c r="T32" i="1"/>
  <c r="P32" i="1"/>
  <c r="P31" i="1" s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Y31" i="1"/>
  <c r="DX31" i="1"/>
  <c r="DW31" i="1"/>
  <c r="DU31" i="1"/>
  <c r="DS31" i="1"/>
  <c r="DR31" i="1"/>
  <c r="DQ31" i="1"/>
  <c r="DO31" i="1"/>
  <c r="DN31" i="1"/>
  <c r="DM31" i="1"/>
  <c r="DL31" i="1"/>
  <c r="DK31" i="1"/>
  <c r="DI31" i="1"/>
  <c r="DG31" i="1"/>
  <c r="DE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K31" i="1"/>
  <c r="CI31" i="1"/>
  <c r="CH31" i="1"/>
  <c r="CG31" i="1"/>
  <c r="CF31" i="1"/>
  <c r="CE31" i="1"/>
  <c r="CC31" i="1"/>
  <c r="CB31" i="1"/>
  <c r="CA31" i="1"/>
  <c r="BZ31" i="1"/>
  <c r="BY31" i="1"/>
  <c r="BX31" i="1"/>
  <c r="BW31" i="1"/>
  <c r="BV31" i="1"/>
  <c r="BU31" i="1"/>
  <c r="BT31" i="1"/>
  <c r="BS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E31" i="1"/>
  <c r="AD31" i="1"/>
  <c r="AC31" i="1"/>
  <c r="AA31" i="1"/>
  <c r="Z31" i="1"/>
  <c r="Y31" i="1"/>
  <c r="W31" i="1"/>
  <c r="V31" i="1"/>
  <c r="U31" i="1"/>
  <c r="S31" i="1"/>
  <c r="R31" i="1"/>
  <c r="Q31" i="1"/>
  <c r="O31" i="1"/>
  <c r="EQ30" i="1"/>
  <c r="P30" i="1"/>
  <c r="EQ29" i="1"/>
  <c r="EL29" i="1"/>
  <c r="EJ29" i="1"/>
  <c r="EH29" i="1"/>
  <c r="EF29" i="1"/>
  <c r="ED29" i="1"/>
  <c r="EB29" i="1"/>
  <c r="DZ29" i="1"/>
  <c r="DX29" i="1"/>
  <c r="DV29" i="1"/>
  <c r="DV27" i="1" s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BB27" i="1" s="1"/>
  <c r="AZ29" i="1"/>
  <c r="AX29" i="1"/>
  <c r="AV29" i="1"/>
  <c r="AT29" i="1"/>
  <c r="AR29" i="1"/>
  <c r="AP29" i="1"/>
  <c r="AN29" i="1"/>
  <c r="AL29" i="1"/>
  <c r="AJ29" i="1"/>
  <c r="AH29" i="1"/>
  <c r="AF29" i="1"/>
  <c r="AB29" i="1"/>
  <c r="Z29" i="1"/>
  <c r="Z27" i="1" s="1"/>
  <c r="X29" i="1"/>
  <c r="V29" i="1"/>
  <c r="T29" i="1"/>
  <c r="R29" i="1"/>
  <c r="P29" i="1"/>
  <c r="EQ28" i="1"/>
  <c r="EQ27" i="1" s="1"/>
  <c r="EL28" i="1"/>
  <c r="EJ28" i="1"/>
  <c r="EH28" i="1"/>
  <c r="EF28" i="1"/>
  <c r="ED28" i="1"/>
  <c r="ED27" i="1" s="1"/>
  <c r="EB28" i="1"/>
  <c r="DZ28" i="1"/>
  <c r="DX28" i="1"/>
  <c r="DV28" i="1"/>
  <c r="DT28" i="1"/>
  <c r="DR28" i="1"/>
  <c r="DR27" i="1" s="1"/>
  <c r="DP28" i="1"/>
  <c r="DP27" i="1" s="1"/>
  <c r="DN28" i="1"/>
  <c r="DN27" i="1" s="1"/>
  <c r="DL28" i="1"/>
  <c r="DJ28" i="1"/>
  <c r="DH28" i="1"/>
  <c r="DF28" i="1"/>
  <c r="DF27" i="1" s="1"/>
  <c r="DD28" i="1"/>
  <c r="DD27" i="1" s="1"/>
  <c r="DB28" i="1"/>
  <c r="CZ28" i="1"/>
  <c r="CX28" i="1"/>
  <c r="CV28" i="1"/>
  <c r="CT28" i="1"/>
  <c r="CT27" i="1" s="1"/>
  <c r="CR28" i="1"/>
  <c r="CR27" i="1" s="1"/>
  <c r="CP28" i="1"/>
  <c r="CN28" i="1"/>
  <c r="CL28" i="1"/>
  <c r="CJ28" i="1"/>
  <c r="CH28" i="1"/>
  <c r="CH27" i="1" s="1"/>
  <c r="CF28" i="1"/>
  <c r="CF27" i="1" s="1"/>
  <c r="CD28" i="1"/>
  <c r="CB28" i="1"/>
  <c r="BZ28" i="1"/>
  <c r="BX28" i="1"/>
  <c r="BV28" i="1"/>
  <c r="BV27" i="1" s="1"/>
  <c r="BT28" i="1"/>
  <c r="BT27" i="1" s="1"/>
  <c r="BR28" i="1"/>
  <c r="BP28" i="1"/>
  <c r="BN28" i="1"/>
  <c r="BL28" i="1"/>
  <c r="BJ28" i="1"/>
  <c r="BJ27" i="1" s="1"/>
  <c r="BH28" i="1"/>
  <c r="BH27" i="1" s="1"/>
  <c r="BF28" i="1"/>
  <c r="BD28" i="1"/>
  <c r="BB28" i="1"/>
  <c r="AZ28" i="1"/>
  <c r="AX28" i="1"/>
  <c r="AX27" i="1" s="1"/>
  <c r="AV28" i="1"/>
  <c r="AV27" i="1" s="1"/>
  <c r="AT28" i="1"/>
  <c r="AT27" i="1" s="1"/>
  <c r="AR28" i="1"/>
  <c r="AP28" i="1"/>
  <c r="AN28" i="1"/>
  <c r="AL28" i="1"/>
  <c r="AL27" i="1" s="1"/>
  <c r="AJ28" i="1"/>
  <c r="AJ27" i="1" s="1"/>
  <c r="AH28" i="1"/>
  <c r="AF28" i="1"/>
  <c r="AB28" i="1"/>
  <c r="Z28" i="1"/>
  <c r="X28" i="1"/>
  <c r="V28" i="1"/>
  <c r="V27" i="1" s="1"/>
  <c r="T28" i="1"/>
  <c r="R28" i="1"/>
  <c r="P28" i="1"/>
  <c r="EN27" i="1"/>
  <c r="EM27" i="1"/>
  <c r="EK27" i="1"/>
  <c r="EJ27" i="1"/>
  <c r="EI27" i="1"/>
  <c r="EG27" i="1"/>
  <c r="EE27" i="1"/>
  <c r="EC27" i="1"/>
  <c r="EB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Z27" i="1"/>
  <c r="CY27" i="1"/>
  <c r="CW27" i="1"/>
  <c r="CU27" i="1"/>
  <c r="CS27" i="1"/>
  <c r="CQ27" i="1"/>
  <c r="CO27" i="1"/>
  <c r="CM27" i="1"/>
  <c r="CK27" i="1"/>
  <c r="CI27" i="1"/>
  <c r="CG27" i="1"/>
  <c r="CE27" i="1"/>
  <c r="CD27" i="1"/>
  <c r="CC27" i="1"/>
  <c r="CA27" i="1"/>
  <c r="BY27" i="1"/>
  <c r="BW27" i="1"/>
  <c r="BU27" i="1"/>
  <c r="BS27" i="1"/>
  <c r="BQ27" i="1"/>
  <c r="BP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F27" i="1"/>
  <c r="AE27" i="1"/>
  <c r="AD27" i="1"/>
  <c r="AC27" i="1"/>
  <c r="AA27" i="1"/>
  <c r="Y27" i="1"/>
  <c r="W27" i="1"/>
  <c r="U27" i="1"/>
  <c r="S27" i="1"/>
  <c r="Q27" i="1"/>
  <c r="O27" i="1"/>
  <c r="EQ26" i="1"/>
  <c r="EQ25" i="1" s="1"/>
  <c r="EL26" i="1"/>
  <c r="EL25" i="1" s="1"/>
  <c r="EJ26" i="1"/>
  <c r="EJ25" i="1" s="1"/>
  <c r="EH26" i="1"/>
  <c r="EH25" i="1" s="1"/>
  <c r="EF26" i="1"/>
  <c r="EF25" i="1" s="1"/>
  <c r="ED26" i="1"/>
  <c r="ED25" i="1" s="1"/>
  <c r="EB26" i="1"/>
  <c r="EB25" i="1" s="1"/>
  <c r="DZ26" i="1"/>
  <c r="DZ25" i="1" s="1"/>
  <c r="DX26" i="1"/>
  <c r="DX25" i="1" s="1"/>
  <c r="DV26" i="1"/>
  <c r="DV25" i="1" s="1"/>
  <c r="DT26" i="1"/>
  <c r="DT25" i="1" s="1"/>
  <c r="DR26" i="1"/>
  <c r="DR25" i="1" s="1"/>
  <c r="DP26" i="1"/>
  <c r="DN26" i="1"/>
  <c r="DN25" i="1" s="1"/>
  <c r="DL26" i="1"/>
  <c r="DL25" i="1" s="1"/>
  <c r="DJ26" i="1"/>
  <c r="DH26" i="1"/>
  <c r="DH25" i="1" s="1"/>
  <c r="DF26" i="1"/>
  <c r="DF25" i="1" s="1"/>
  <c r="DD26" i="1"/>
  <c r="DB26" i="1"/>
  <c r="DB25" i="1" s="1"/>
  <c r="CZ26" i="1"/>
  <c r="CZ25" i="1" s="1"/>
  <c r="CX26" i="1"/>
  <c r="CX25" i="1" s="1"/>
  <c r="CV26" i="1"/>
  <c r="CV25" i="1" s="1"/>
  <c r="CT26" i="1"/>
  <c r="CT25" i="1" s="1"/>
  <c r="CR26" i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L26" i="1"/>
  <c r="BL25" i="1" s="1"/>
  <c r="BJ26" i="1"/>
  <c r="BJ25" i="1" s="1"/>
  <c r="BH26" i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H26" i="1"/>
  <c r="AH25" i="1" s="1"/>
  <c r="AF26" i="1"/>
  <c r="AF25" i="1" s="1"/>
  <c r="AB26" i="1"/>
  <c r="AB25" i="1" s="1"/>
  <c r="Z26" i="1"/>
  <c r="Z25" i="1" s="1"/>
  <c r="X26" i="1"/>
  <c r="X25" i="1" s="1"/>
  <c r="V26" i="1"/>
  <c r="V25" i="1" s="1"/>
  <c r="T26" i="1"/>
  <c r="T25" i="1" s="1"/>
  <c r="R26" i="1"/>
  <c r="R25" i="1" s="1"/>
  <c r="P26" i="1"/>
  <c r="P25" i="1" s="1"/>
  <c r="EN25" i="1"/>
  <c r="EM25" i="1"/>
  <c r="EK25" i="1"/>
  <c r="EI25" i="1"/>
  <c r="EG25" i="1"/>
  <c r="EE25" i="1"/>
  <c r="EC25" i="1"/>
  <c r="EA25" i="1"/>
  <c r="DY25" i="1"/>
  <c r="DW25" i="1"/>
  <c r="DU25" i="1"/>
  <c r="DS25" i="1"/>
  <c r="DQ25" i="1"/>
  <c r="DP25" i="1"/>
  <c r="DO25" i="1"/>
  <c r="DM25" i="1"/>
  <c r="DK25" i="1"/>
  <c r="DJ25" i="1"/>
  <c r="DI25" i="1"/>
  <c r="DG25" i="1"/>
  <c r="DE25" i="1"/>
  <c r="DD25" i="1"/>
  <c r="DC25" i="1"/>
  <c r="DA25" i="1"/>
  <c r="CY25" i="1"/>
  <c r="CW25" i="1"/>
  <c r="CU25" i="1"/>
  <c r="CS25" i="1"/>
  <c r="CR25" i="1"/>
  <c r="CQ25" i="1"/>
  <c r="CO25" i="1"/>
  <c r="CM25" i="1"/>
  <c r="CK25" i="1"/>
  <c r="CI25" i="1"/>
  <c r="CG25" i="1"/>
  <c r="CF25" i="1"/>
  <c r="CE25" i="1"/>
  <c r="CC25" i="1"/>
  <c r="CA25" i="1"/>
  <c r="BY25" i="1"/>
  <c r="BW25" i="1"/>
  <c r="BU25" i="1"/>
  <c r="BS25" i="1"/>
  <c r="BQ25" i="1"/>
  <c r="BO25" i="1"/>
  <c r="BN25" i="1"/>
  <c r="BM25" i="1"/>
  <c r="BK25" i="1"/>
  <c r="BI25" i="1"/>
  <c r="BH25" i="1"/>
  <c r="BG25" i="1"/>
  <c r="BE25" i="1"/>
  <c r="BC25" i="1"/>
  <c r="BA25" i="1"/>
  <c r="AY25" i="1"/>
  <c r="AW25" i="1"/>
  <c r="AV25" i="1"/>
  <c r="AU25" i="1"/>
  <c r="AS25" i="1"/>
  <c r="AQ25" i="1"/>
  <c r="AO25" i="1"/>
  <c r="AM25" i="1"/>
  <c r="AK25" i="1"/>
  <c r="AJ25" i="1"/>
  <c r="AI25" i="1"/>
  <c r="AG25" i="1"/>
  <c r="AE25" i="1"/>
  <c r="AD25" i="1"/>
  <c r="AC25" i="1"/>
  <c r="AA25" i="1"/>
  <c r="Y25" i="1"/>
  <c r="W25" i="1"/>
  <c r="U25" i="1"/>
  <c r="S25" i="1"/>
  <c r="Q25" i="1"/>
  <c r="O25" i="1"/>
  <c r="EQ24" i="1"/>
  <c r="EQ23" i="1" s="1"/>
  <c r="EL24" i="1"/>
  <c r="EL23" i="1" s="1"/>
  <c r="EJ24" i="1"/>
  <c r="EJ23" i="1" s="1"/>
  <c r="EH24" i="1"/>
  <c r="EH23" i="1" s="1"/>
  <c r="EF24" i="1"/>
  <c r="ED24" i="1"/>
  <c r="ED23" i="1" s="1"/>
  <c r="EB24" i="1"/>
  <c r="DZ24" i="1"/>
  <c r="DZ23" i="1" s="1"/>
  <c r="DX24" i="1"/>
  <c r="DX23" i="1" s="1"/>
  <c r="DV24" i="1"/>
  <c r="DV23" i="1" s="1"/>
  <c r="DT24" i="1"/>
  <c r="DT23" i="1" s="1"/>
  <c r="DR24" i="1"/>
  <c r="DR23" i="1" s="1"/>
  <c r="DP24" i="1"/>
  <c r="DN24" i="1"/>
  <c r="DN23" i="1" s="1"/>
  <c r="DL24" i="1"/>
  <c r="DL23" i="1" s="1"/>
  <c r="DJ24" i="1"/>
  <c r="DJ23" i="1" s="1"/>
  <c r="DH24" i="1"/>
  <c r="DF24" i="1"/>
  <c r="DF23" i="1" s="1"/>
  <c r="DD24" i="1"/>
  <c r="DB24" i="1"/>
  <c r="DB23" i="1" s="1"/>
  <c r="CZ24" i="1"/>
  <c r="CZ23" i="1" s="1"/>
  <c r="CX24" i="1"/>
  <c r="CX23" i="1" s="1"/>
  <c r="CV24" i="1"/>
  <c r="CV23" i="1" s="1"/>
  <c r="CT24" i="1"/>
  <c r="CT23" i="1" s="1"/>
  <c r="CR24" i="1"/>
  <c r="CP24" i="1"/>
  <c r="CP23" i="1" s="1"/>
  <c r="CN24" i="1"/>
  <c r="CN23" i="1" s="1"/>
  <c r="CL24" i="1"/>
  <c r="CL23" i="1" s="1"/>
  <c r="CJ24" i="1"/>
  <c r="CH24" i="1"/>
  <c r="CH23" i="1" s="1"/>
  <c r="CF24" i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R24" i="1"/>
  <c r="BR23" i="1" s="1"/>
  <c r="BP24" i="1"/>
  <c r="BP23" i="1" s="1"/>
  <c r="BN24" i="1"/>
  <c r="BN23" i="1" s="1"/>
  <c r="BL24" i="1"/>
  <c r="BJ24" i="1"/>
  <c r="BJ23" i="1" s="1"/>
  <c r="BH24" i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T24" i="1"/>
  <c r="AT23" i="1" s="1"/>
  <c r="AR24" i="1"/>
  <c r="AR23" i="1" s="1"/>
  <c r="AP24" i="1"/>
  <c r="AP23" i="1" s="1"/>
  <c r="AN24" i="1"/>
  <c r="AL24" i="1"/>
  <c r="AL23" i="1" s="1"/>
  <c r="AJ24" i="1"/>
  <c r="AH24" i="1"/>
  <c r="AH23" i="1" s="1"/>
  <c r="AF24" i="1"/>
  <c r="AF23" i="1" s="1"/>
  <c r="AB24" i="1"/>
  <c r="AB23" i="1" s="1"/>
  <c r="Z24" i="1"/>
  <c r="Z23" i="1" s="1"/>
  <c r="X24" i="1"/>
  <c r="V24" i="1"/>
  <c r="T24" i="1"/>
  <c r="T23" i="1" s="1"/>
  <c r="R24" i="1"/>
  <c r="P24" i="1"/>
  <c r="P23" i="1" s="1"/>
  <c r="EN23" i="1"/>
  <c r="EM23" i="1"/>
  <c r="EK23" i="1"/>
  <c r="EI23" i="1"/>
  <c r="EG23" i="1"/>
  <c r="EF23" i="1"/>
  <c r="EE23" i="1"/>
  <c r="EC23" i="1"/>
  <c r="EB23" i="1"/>
  <c r="EA23" i="1"/>
  <c r="DY23" i="1"/>
  <c r="DW23" i="1"/>
  <c r="DU23" i="1"/>
  <c r="DS23" i="1"/>
  <c r="DQ23" i="1"/>
  <c r="DP23" i="1"/>
  <c r="DO23" i="1"/>
  <c r="DM23" i="1"/>
  <c r="DK23" i="1"/>
  <c r="DI23" i="1"/>
  <c r="DH23" i="1"/>
  <c r="DG23" i="1"/>
  <c r="DE23" i="1"/>
  <c r="DD23" i="1"/>
  <c r="DC23" i="1"/>
  <c r="DA23" i="1"/>
  <c r="CY23" i="1"/>
  <c r="CW23" i="1"/>
  <c r="CU23" i="1"/>
  <c r="CS23" i="1"/>
  <c r="CR23" i="1"/>
  <c r="CQ23" i="1"/>
  <c r="CO23" i="1"/>
  <c r="CM23" i="1"/>
  <c r="CK23" i="1"/>
  <c r="CJ23" i="1"/>
  <c r="CI23" i="1"/>
  <c r="CG23" i="1"/>
  <c r="CF23" i="1"/>
  <c r="CE23" i="1"/>
  <c r="CC23" i="1"/>
  <c r="CA23" i="1"/>
  <c r="BY23" i="1"/>
  <c r="BW23" i="1"/>
  <c r="BU23" i="1"/>
  <c r="BT23" i="1"/>
  <c r="BS23" i="1"/>
  <c r="BQ23" i="1"/>
  <c r="BO23" i="1"/>
  <c r="BM23" i="1"/>
  <c r="BL23" i="1"/>
  <c r="BK23" i="1"/>
  <c r="BI23" i="1"/>
  <c r="BH23" i="1"/>
  <c r="BG23" i="1"/>
  <c r="BE23" i="1"/>
  <c r="BC23" i="1"/>
  <c r="BA23" i="1"/>
  <c r="AY23" i="1"/>
  <c r="AW23" i="1"/>
  <c r="AV23" i="1"/>
  <c r="AU23" i="1"/>
  <c r="AS23" i="1"/>
  <c r="AQ23" i="1"/>
  <c r="AO23" i="1"/>
  <c r="AN23" i="1"/>
  <c r="AM23" i="1"/>
  <c r="AK23" i="1"/>
  <c r="AJ23" i="1"/>
  <c r="AI23" i="1"/>
  <c r="AG23" i="1"/>
  <c r="AE23" i="1"/>
  <c r="AD23" i="1"/>
  <c r="AC23" i="1"/>
  <c r="AA23" i="1"/>
  <c r="Y23" i="1"/>
  <c r="X23" i="1"/>
  <c r="W23" i="1"/>
  <c r="V23" i="1"/>
  <c r="U23" i="1"/>
  <c r="S23" i="1"/>
  <c r="Q23" i="1"/>
  <c r="O23" i="1"/>
  <c r="EQ22" i="1"/>
  <c r="EP22" i="1"/>
  <c r="EL22" i="1"/>
  <c r="AZ22" i="1"/>
  <c r="AV22" i="1"/>
  <c r="V22" i="1"/>
  <c r="EQ21" i="1"/>
  <c r="EP21" i="1"/>
  <c r="EL21" i="1"/>
  <c r="AZ21" i="1"/>
  <c r="AV21" i="1"/>
  <c r="V21" i="1"/>
  <c r="EQ20" i="1"/>
  <c r="EP20" i="1"/>
  <c r="EP12" i="1" s="1"/>
  <c r="EP230" i="1" s="1"/>
  <c r="EL20" i="1"/>
  <c r="AZ20" i="1"/>
  <c r="AV20" i="1"/>
  <c r="V20" i="1"/>
  <c r="EQ19" i="1"/>
  <c r="EP19" i="1"/>
  <c r="EL19" i="1"/>
  <c r="AZ19" i="1"/>
  <c r="AV19" i="1"/>
  <c r="V19" i="1"/>
  <c r="EQ18" i="1"/>
  <c r="EL18" i="1"/>
  <c r="CX18" i="1"/>
  <c r="BJ18" i="1"/>
  <c r="AZ18" i="1"/>
  <c r="AV18" i="1"/>
  <c r="AT18" i="1"/>
  <c r="V18" i="1"/>
  <c r="EQ17" i="1"/>
  <c r="EL17" i="1"/>
  <c r="EL12" i="1" s="1"/>
  <c r="EJ17" i="1"/>
  <c r="EH17" i="1"/>
  <c r="EF17" i="1"/>
  <c r="ED17" i="1"/>
  <c r="EB17" i="1"/>
  <c r="DZ17" i="1"/>
  <c r="DX17" i="1"/>
  <c r="DV17" i="1"/>
  <c r="DT17" i="1"/>
  <c r="DR17" i="1"/>
  <c r="DP17" i="1"/>
  <c r="DN17" i="1"/>
  <c r="DL17" i="1"/>
  <c r="DJ17" i="1"/>
  <c r="DH17" i="1"/>
  <c r="DF17" i="1"/>
  <c r="DD17" i="1"/>
  <c r="DB17" i="1"/>
  <c r="DB12" i="1" s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R12" i="1" s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H12" i="1" s="1"/>
  <c r="AF17" i="1"/>
  <c r="AB17" i="1"/>
  <c r="Z17" i="1"/>
  <c r="X17" i="1"/>
  <c r="V17" i="1"/>
  <c r="V12" i="1" s="1"/>
  <c r="T17" i="1"/>
  <c r="R17" i="1"/>
  <c r="P17" i="1"/>
  <c r="EQ16" i="1"/>
  <c r="EL16" i="1"/>
  <c r="EJ16" i="1"/>
  <c r="EH16" i="1"/>
  <c r="EF16" i="1"/>
  <c r="ED16" i="1"/>
  <c r="EB16" i="1"/>
  <c r="DZ16" i="1"/>
  <c r="DX16" i="1"/>
  <c r="DV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B16" i="1"/>
  <c r="AB12" i="1" s="1"/>
  <c r="Z16" i="1"/>
  <c r="X16" i="1"/>
  <c r="V16" i="1"/>
  <c r="T16" i="1"/>
  <c r="R16" i="1"/>
  <c r="P16" i="1"/>
  <c r="ER16" i="1" s="1"/>
  <c r="EQ15" i="1"/>
  <c r="EL15" i="1"/>
  <c r="EJ15" i="1"/>
  <c r="EH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B15" i="1"/>
  <c r="Z15" i="1"/>
  <c r="X15" i="1"/>
  <c r="V15" i="1"/>
  <c r="T15" i="1"/>
  <c r="R15" i="1"/>
  <c r="P15" i="1"/>
  <c r="EL14" i="1"/>
  <c r="EJ14" i="1"/>
  <c r="EH14" i="1"/>
  <c r="EF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U14" i="1"/>
  <c r="EQ14" i="1" s="1"/>
  <c r="AT14" i="1"/>
  <c r="AR14" i="1"/>
  <c r="AP14" i="1"/>
  <c r="AN14" i="1"/>
  <c r="AL14" i="1"/>
  <c r="AJ14" i="1"/>
  <c r="AH14" i="1"/>
  <c r="AF14" i="1"/>
  <c r="AB14" i="1"/>
  <c r="Z14" i="1"/>
  <c r="X14" i="1"/>
  <c r="V14" i="1"/>
  <c r="T14" i="1"/>
  <c r="R14" i="1"/>
  <c r="R12" i="1" s="1"/>
  <c r="P14" i="1"/>
  <c r="EQ13" i="1"/>
  <c r="EL13" i="1"/>
  <c r="EJ13" i="1"/>
  <c r="EH13" i="1"/>
  <c r="EF13" i="1"/>
  <c r="EF12" i="1" s="1"/>
  <c r="ED13" i="1"/>
  <c r="EB13" i="1"/>
  <c r="DZ13" i="1"/>
  <c r="DX13" i="1"/>
  <c r="DV13" i="1"/>
  <c r="DT13" i="1"/>
  <c r="DT12" i="1" s="1"/>
  <c r="DR13" i="1"/>
  <c r="DP13" i="1"/>
  <c r="DN13" i="1"/>
  <c r="DL13" i="1"/>
  <c r="DJ13" i="1"/>
  <c r="DH13" i="1"/>
  <c r="DH12" i="1" s="1"/>
  <c r="DF13" i="1"/>
  <c r="DF35" i="1" s="1"/>
  <c r="DD13" i="1"/>
  <c r="DB13" i="1"/>
  <c r="CZ13" i="1"/>
  <c r="CX13" i="1"/>
  <c r="CV13" i="1"/>
  <c r="CV12" i="1" s="1"/>
  <c r="CT13" i="1"/>
  <c r="CR13" i="1"/>
  <c r="CP13" i="1"/>
  <c r="CN13" i="1"/>
  <c r="CL13" i="1"/>
  <c r="CJ13" i="1"/>
  <c r="CJ12" i="1" s="1"/>
  <c r="CH13" i="1"/>
  <c r="CF13" i="1"/>
  <c r="CD13" i="1"/>
  <c r="CB13" i="1"/>
  <c r="BZ13" i="1"/>
  <c r="BX13" i="1"/>
  <c r="BX12" i="1" s="1"/>
  <c r="BV13" i="1"/>
  <c r="BT13" i="1"/>
  <c r="BR13" i="1"/>
  <c r="BP13" i="1"/>
  <c r="BN13" i="1"/>
  <c r="BL13" i="1"/>
  <c r="BL12" i="1" s="1"/>
  <c r="BJ13" i="1"/>
  <c r="BH13" i="1"/>
  <c r="BF13" i="1"/>
  <c r="BD13" i="1"/>
  <c r="BB13" i="1"/>
  <c r="AZ13" i="1"/>
  <c r="AZ12" i="1" s="1"/>
  <c r="AX13" i="1"/>
  <c r="AV13" i="1"/>
  <c r="AT13" i="1"/>
  <c r="AR13" i="1"/>
  <c r="AP13" i="1"/>
  <c r="AN13" i="1"/>
  <c r="AN12" i="1" s="1"/>
  <c r="AL13" i="1"/>
  <c r="AJ13" i="1"/>
  <c r="AH13" i="1"/>
  <c r="AF13" i="1"/>
  <c r="AB13" i="1"/>
  <c r="Z13" i="1"/>
  <c r="ER13" i="1" s="1"/>
  <c r="X13" i="1"/>
  <c r="V13" i="1"/>
  <c r="T13" i="1"/>
  <c r="R13" i="1"/>
  <c r="P13" i="1"/>
  <c r="EO12" i="1"/>
  <c r="EO230" i="1" s="1"/>
  <c r="EN12" i="1"/>
  <c r="EM12" i="1"/>
  <c r="EK12" i="1"/>
  <c r="EI12" i="1"/>
  <c r="EG12" i="1"/>
  <c r="EE12" i="1"/>
  <c r="EC12" i="1"/>
  <c r="EA12" i="1"/>
  <c r="DY12" i="1"/>
  <c r="DY230" i="1" s="1"/>
  <c r="DW12" i="1"/>
  <c r="DU12" i="1"/>
  <c r="DS12" i="1"/>
  <c r="DQ12" i="1"/>
  <c r="DO12" i="1"/>
  <c r="DM12" i="1"/>
  <c r="DK12" i="1"/>
  <c r="DI12" i="1"/>
  <c r="DG12" i="1"/>
  <c r="DG230" i="1" s="1"/>
  <c r="DE12" i="1"/>
  <c r="DC12" i="1"/>
  <c r="DA12" i="1"/>
  <c r="CY12" i="1"/>
  <c r="CW12" i="1"/>
  <c r="CU12" i="1"/>
  <c r="CS12" i="1"/>
  <c r="CQ12" i="1"/>
  <c r="CO12" i="1"/>
  <c r="CO230" i="1" s="1"/>
  <c r="CM12" i="1"/>
  <c r="CK12" i="1"/>
  <c r="CI12" i="1"/>
  <c r="CG12" i="1"/>
  <c r="CE12" i="1"/>
  <c r="CC12" i="1"/>
  <c r="CC230" i="1" s="1"/>
  <c r="CA12" i="1"/>
  <c r="BY12" i="1"/>
  <c r="BW12" i="1"/>
  <c r="BW230" i="1" s="1"/>
  <c r="BU12" i="1"/>
  <c r="BS12" i="1"/>
  <c r="BQ12" i="1"/>
  <c r="BO12" i="1"/>
  <c r="BM12" i="1"/>
  <c r="BK12" i="1"/>
  <c r="BI12" i="1"/>
  <c r="BG12" i="1"/>
  <c r="BE12" i="1"/>
  <c r="BE230" i="1" s="1"/>
  <c r="BC12" i="1"/>
  <c r="BA12" i="1"/>
  <c r="AY12" i="1"/>
  <c r="AW12" i="1"/>
  <c r="AU12" i="1"/>
  <c r="AS12" i="1"/>
  <c r="AQ12" i="1"/>
  <c r="AO12" i="1"/>
  <c r="AM12" i="1"/>
  <c r="AM230" i="1" s="1"/>
  <c r="AK12" i="1"/>
  <c r="AI12" i="1"/>
  <c r="AG12" i="1"/>
  <c r="AE12" i="1"/>
  <c r="AD12" i="1"/>
  <c r="AC12" i="1"/>
  <c r="AA12" i="1"/>
  <c r="AA230" i="1" s="1"/>
  <c r="Y12" i="1"/>
  <c r="W12" i="1"/>
  <c r="U12" i="1"/>
  <c r="S12" i="1"/>
  <c r="Q12" i="1"/>
  <c r="O12" i="1"/>
  <c r="AR5" i="1"/>
  <c r="EL4" i="1"/>
  <c r="ED4" i="1"/>
  <c r="DR4" i="1"/>
  <c r="DN4" i="1"/>
  <c r="DB4" i="1"/>
  <c r="CT4" i="1"/>
  <c r="BY4" i="1"/>
  <c r="BX4" i="1"/>
  <c r="BJ4" i="1"/>
  <c r="BH4" i="1"/>
  <c r="BA4" i="1"/>
  <c r="R42" i="1" l="1"/>
  <c r="AF42" i="1"/>
  <c r="AR42" i="1"/>
  <c r="BD42" i="1"/>
  <c r="BP42" i="1"/>
  <c r="CB42" i="1"/>
  <c r="CN42" i="1"/>
  <c r="CZ42" i="1"/>
  <c r="DL42" i="1"/>
  <c r="DX42" i="1"/>
  <c r="EJ42" i="1"/>
  <c r="AH66" i="1"/>
  <c r="AT66" i="1"/>
  <c r="BF66" i="1"/>
  <c r="BR66" i="1"/>
  <c r="CD66" i="1"/>
  <c r="CP66" i="1"/>
  <c r="DB66" i="1"/>
  <c r="DN66" i="1"/>
  <c r="DZ66" i="1"/>
  <c r="EL66" i="1"/>
  <c r="AT12" i="1"/>
  <c r="BF12" i="1"/>
  <c r="CD12" i="1"/>
  <c r="CP12" i="1"/>
  <c r="DN12" i="1"/>
  <c r="DZ12" i="1"/>
  <c r="P27" i="1"/>
  <c r="AB27" i="1"/>
  <c r="AP27" i="1"/>
  <c r="BN27" i="1"/>
  <c r="BZ27" i="1"/>
  <c r="CL27" i="1"/>
  <c r="CX27" i="1"/>
  <c r="DJ27" i="1"/>
  <c r="EH27" i="1"/>
  <c r="T27" i="1"/>
  <c r="AH27" i="1"/>
  <c r="BF27" i="1"/>
  <c r="BR27" i="1"/>
  <c r="CP27" i="1"/>
  <c r="DB27" i="1"/>
  <c r="DZ27" i="1"/>
  <c r="EL27" i="1"/>
  <c r="AX80" i="1"/>
  <c r="BX153" i="1"/>
  <c r="ER53" i="1"/>
  <c r="ER19" i="1"/>
  <c r="R27" i="1"/>
  <c r="AR27" i="1"/>
  <c r="BD27" i="1"/>
  <c r="CB27" i="1"/>
  <c r="CN27" i="1"/>
  <c r="DL27" i="1"/>
  <c r="DX27" i="1"/>
  <c r="ER37" i="1"/>
  <c r="ER36" i="1" s="1"/>
  <c r="AT42" i="1"/>
  <c r="CD42" i="1"/>
  <c r="DN42" i="1"/>
  <c r="Z59" i="1"/>
  <c r="AF59" i="1"/>
  <c r="BD59" i="1"/>
  <c r="BP59" i="1"/>
  <c r="CB59" i="1"/>
  <c r="CN59" i="1"/>
  <c r="CZ59" i="1"/>
  <c r="DL59" i="1"/>
  <c r="DX59" i="1"/>
  <c r="EJ59" i="1"/>
  <c r="T63" i="1"/>
  <c r="V66" i="1"/>
  <c r="BH66" i="1"/>
  <c r="BT66" i="1"/>
  <c r="CR66" i="1"/>
  <c r="DP66" i="1"/>
  <c r="AX66" i="1"/>
  <c r="BV66" i="1"/>
  <c r="CH66" i="1"/>
  <c r="CT66" i="1"/>
  <c r="DF66" i="1"/>
  <c r="DR66" i="1"/>
  <c r="ED66" i="1"/>
  <c r="ER69" i="1"/>
  <c r="BF80" i="1"/>
  <c r="AB153" i="1"/>
  <c r="V153" i="1"/>
  <c r="BF163" i="1"/>
  <c r="DZ163" i="1"/>
  <c r="EL163" i="1"/>
  <c r="CH168" i="1"/>
  <c r="BH42" i="1"/>
  <c r="CR42" i="1"/>
  <c r="EB42" i="1"/>
  <c r="ER48" i="1"/>
  <c r="AB47" i="1"/>
  <c r="AP47" i="1"/>
  <c r="BB47" i="1"/>
  <c r="BN47" i="1"/>
  <c r="BZ47" i="1"/>
  <c r="CL47" i="1"/>
  <c r="CX47" i="1"/>
  <c r="DJ47" i="1"/>
  <c r="DV47" i="1"/>
  <c r="EH47" i="1"/>
  <c r="AH47" i="1"/>
  <c r="BF47" i="1"/>
  <c r="BR47" i="1"/>
  <c r="CP47" i="1"/>
  <c r="DB47" i="1"/>
  <c r="DZ47" i="1"/>
  <c r="EL47" i="1"/>
  <c r="BJ59" i="1"/>
  <c r="ED59" i="1"/>
  <c r="ER103" i="1"/>
  <c r="CH80" i="1"/>
  <c r="ER108" i="1"/>
  <c r="ER114" i="1"/>
  <c r="AV132" i="1"/>
  <c r="CF132" i="1"/>
  <c r="DP132" i="1"/>
  <c r="AN153" i="1"/>
  <c r="BL153" i="1"/>
  <c r="CJ153" i="1"/>
  <c r="CV153" i="1"/>
  <c r="DT153" i="1"/>
  <c r="EF153" i="1"/>
  <c r="DT163" i="1"/>
  <c r="AP42" i="1"/>
  <c r="BB42" i="1"/>
  <c r="BZ42" i="1"/>
  <c r="CL42" i="1"/>
  <c r="DJ42" i="1"/>
  <c r="DV42" i="1"/>
  <c r="X50" i="1"/>
  <c r="AL50" i="1"/>
  <c r="AX50" i="1"/>
  <c r="BJ50" i="1"/>
  <c r="BV50" i="1"/>
  <c r="CH50" i="1"/>
  <c r="CT50" i="1"/>
  <c r="DF50" i="1"/>
  <c r="DR50" i="1"/>
  <c r="ED50" i="1"/>
  <c r="AP50" i="1"/>
  <c r="BB50" i="1"/>
  <c r="BZ50" i="1"/>
  <c r="CL50" i="1"/>
  <c r="DJ50" i="1"/>
  <c r="DV50" i="1"/>
  <c r="P63" i="1"/>
  <c r="AB63" i="1"/>
  <c r="AP63" i="1"/>
  <c r="BB63" i="1"/>
  <c r="BN63" i="1"/>
  <c r="BZ63" i="1"/>
  <c r="CL63" i="1"/>
  <c r="CX63" i="1"/>
  <c r="DJ63" i="1"/>
  <c r="DV63" i="1"/>
  <c r="EH63" i="1"/>
  <c r="ER78" i="1"/>
  <c r="AP132" i="1"/>
  <c r="BB132" i="1"/>
  <c r="BN132" i="1"/>
  <c r="BZ132" i="1"/>
  <c r="CL132" i="1"/>
  <c r="CX132" i="1"/>
  <c r="DJ132" i="1"/>
  <c r="DV132" i="1"/>
  <c r="EH132" i="1"/>
  <c r="BB163" i="1"/>
  <c r="P59" i="1"/>
  <c r="AB59" i="1"/>
  <c r="AP59" i="1"/>
  <c r="BB59" i="1"/>
  <c r="BN59" i="1"/>
  <c r="BZ59" i="1"/>
  <c r="CL59" i="1"/>
  <c r="CX59" i="1"/>
  <c r="DJ59" i="1"/>
  <c r="DV59" i="1"/>
  <c r="EH59" i="1"/>
  <c r="T59" i="1"/>
  <c r="Z63" i="1"/>
  <c r="BL63" i="1"/>
  <c r="BX63" i="1"/>
  <c r="CV63" i="1"/>
  <c r="DT63" i="1"/>
  <c r="EF63" i="1"/>
  <c r="R63" i="1"/>
  <c r="EJ63" i="1"/>
  <c r="P70" i="1"/>
  <c r="AB70" i="1"/>
  <c r="DZ80" i="1"/>
  <c r="P80" i="1"/>
  <c r="CP80" i="1"/>
  <c r="ER91" i="1"/>
  <c r="DR80" i="1"/>
  <c r="ER133" i="1"/>
  <c r="AN132" i="1"/>
  <c r="AZ132" i="1"/>
  <c r="BL132" i="1"/>
  <c r="BX132" i="1"/>
  <c r="CJ132" i="1"/>
  <c r="CV132" i="1"/>
  <c r="DH132" i="1"/>
  <c r="DT132" i="1"/>
  <c r="EF132" i="1"/>
  <c r="AF132" i="1"/>
  <c r="BD132" i="1"/>
  <c r="BP132" i="1"/>
  <c r="CN132" i="1"/>
  <c r="CZ132" i="1"/>
  <c r="DX132" i="1"/>
  <c r="EJ132" i="1"/>
  <c r="BT132" i="1"/>
  <c r="R139" i="1"/>
  <c r="AF139" i="1"/>
  <c r="BP139" i="1"/>
  <c r="DX139" i="1"/>
  <c r="AR70" i="1"/>
  <c r="BD70" i="1"/>
  <c r="BP70" i="1"/>
  <c r="CB70" i="1"/>
  <c r="CN70" i="1"/>
  <c r="CZ70" i="1"/>
  <c r="DL70" i="1"/>
  <c r="DX70" i="1"/>
  <c r="EJ70" i="1"/>
  <c r="EF75" i="1"/>
  <c r="BN139" i="1"/>
  <c r="CV182" i="1"/>
  <c r="DH182" i="1"/>
  <c r="DT182" i="1"/>
  <c r="EF182" i="1"/>
  <c r="DX197" i="1"/>
  <c r="EJ197" i="1"/>
  <c r="X139" i="1"/>
  <c r="AL139" i="1"/>
  <c r="BJ139" i="1"/>
  <c r="BV139" i="1"/>
  <c r="CT139" i="1"/>
  <c r="DR139" i="1"/>
  <c r="BB139" i="1"/>
  <c r="CL139" i="1"/>
  <c r="DJ139" i="1"/>
  <c r="V146" i="1"/>
  <c r="AJ146" i="1"/>
  <c r="BH146" i="1"/>
  <c r="DP146" i="1"/>
  <c r="EB146" i="1"/>
  <c r="AN163" i="1"/>
  <c r="BL163" i="1"/>
  <c r="CV163" i="1"/>
  <c r="DH163" i="1"/>
  <c r="BJ168" i="1"/>
  <c r="ED168" i="1"/>
  <c r="ER189" i="1"/>
  <c r="Z197" i="1"/>
  <c r="AJ202" i="1"/>
  <c r="AV202" i="1"/>
  <c r="BH202" i="1"/>
  <c r="BT202" i="1"/>
  <c r="CF202" i="1"/>
  <c r="CR202" i="1"/>
  <c r="EB202" i="1"/>
  <c r="T213" i="1"/>
  <c r="AH213" i="1"/>
  <c r="AT213" i="1"/>
  <c r="BF213" i="1"/>
  <c r="BR213" i="1"/>
  <c r="CD213" i="1"/>
  <c r="CP213" i="1"/>
  <c r="DB213" i="1"/>
  <c r="DN213" i="1"/>
  <c r="DZ213" i="1"/>
  <c r="EL213" i="1"/>
  <c r="AP213" i="1"/>
  <c r="BB213" i="1"/>
  <c r="BN213" i="1"/>
  <c r="BZ213" i="1"/>
  <c r="CL213" i="1"/>
  <c r="CX213" i="1"/>
  <c r="DJ213" i="1"/>
  <c r="DV213" i="1"/>
  <c r="EH213" i="1"/>
  <c r="AX197" i="1"/>
  <c r="CH197" i="1"/>
  <c r="ER206" i="1"/>
  <c r="AB202" i="1"/>
  <c r="AH202" i="1"/>
  <c r="BR202" i="1"/>
  <c r="DB202" i="1"/>
  <c r="DN202" i="1"/>
  <c r="DZ202" i="1"/>
  <c r="EL202" i="1"/>
  <c r="BJ202" i="1"/>
  <c r="BH168" i="1"/>
  <c r="BT168" i="1"/>
  <c r="CF168" i="1"/>
  <c r="CR168" i="1"/>
  <c r="DD168" i="1"/>
  <c r="DP168" i="1"/>
  <c r="EB168" i="1"/>
  <c r="ER194" i="1"/>
  <c r="AB193" i="1"/>
  <c r="AP193" i="1"/>
  <c r="BB193" i="1"/>
  <c r="BN193" i="1"/>
  <c r="BZ193" i="1"/>
  <c r="CL193" i="1"/>
  <c r="CX193" i="1"/>
  <c r="DJ193" i="1"/>
  <c r="DV193" i="1"/>
  <c r="EH193" i="1"/>
  <c r="X193" i="1"/>
  <c r="AL193" i="1"/>
  <c r="AX193" i="1"/>
  <c r="BJ193" i="1"/>
  <c r="ER227" i="1"/>
  <c r="V163" i="1"/>
  <c r="AJ163" i="1"/>
  <c r="AZ163" i="1"/>
  <c r="CJ163" i="1"/>
  <c r="EF163" i="1"/>
  <c r="R163" i="1"/>
  <c r="T168" i="1"/>
  <c r="AH168" i="1"/>
  <c r="AT168" i="1"/>
  <c r="BF168" i="1"/>
  <c r="BR168" i="1"/>
  <c r="CD168" i="1"/>
  <c r="CP168" i="1"/>
  <c r="DB168" i="1"/>
  <c r="DN168" i="1"/>
  <c r="DZ168" i="1"/>
  <c r="EL168" i="1"/>
  <c r="AX168" i="1"/>
  <c r="DR168" i="1"/>
  <c r="P175" i="1"/>
  <c r="AB175" i="1"/>
  <c r="AP175" i="1"/>
  <c r="BB175" i="1"/>
  <c r="BN175" i="1"/>
  <c r="BZ175" i="1"/>
  <c r="CL175" i="1"/>
  <c r="CX175" i="1"/>
  <c r="DJ175" i="1"/>
  <c r="DV175" i="1"/>
  <c r="EH175" i="1"/>
  <c r="ER180" i="1"/>
  <c r="ER183" i="1"/>
  <c r="AL182" i="1"/>
  <c r="AX182" i="1"/>
  <c r="BJ182" i="1"/>
  <c r="BV182" i="1"/>
  <c r="CH182" i="1"/>
  <c r="CT182" i="1"/>
  <c r="DF182" i="1"/>
  <c r="DR182" i="1"/>
  <c r="ED182" i="1"/>
  <c r="ER56" i="1"/>
  <c r="O230" i="1"/>
  <c r="AP12" i="1"/>
  <c r="BB12" i="1"/>
  <c r="BN12" i="1"/>
  <c r="BZ12" i="1"/>
  <c r="CL12" i="1"/>
  <c r="CX12" i="1"/>
  <c r="DJ12" i="1"/>
  <c r="DV12" i="1"/>
  <c r="EH12" i="1"/>
  <c r="AJ12" i="1"/>
  <c r="BH12" i="1"/>
  <c r="BT12" i="1"/>
  <c r="CF12" i="1"/>
  <c r="CR12" i="1"/>
  <c r="DD12" i="1"/>
  <c r="DP12" i="1"/>
  <c r="EB12" i="1"/>
  <c r="ER22" i="1"/>
  <c r="CJ31" i="1"/>
  <c r="ER35" i="1"/>
  <c r="ER39" i="1"/>
  <c r="P47" i="1"/>
  <c r="AJ47" i="1"/>
  <c r="AV47" i="1"/>
  <c r="BH47" i="1"/>
  <c r="BT47" i="1"/>
  <c r="CF47" i="1"/>
  <c r="CR47" i="1"/>
  <c r="X59" i="1"/>
  <c r="AL59" i="1"/>
  <c r="AX59" i="1"/>
  <c r="BV59" i="1"/>
  <c r="CH59" i="1"/>
  <c r="DF59" i="1"/>
  <c r="DR59" i="1"/>
  <c r="ER61" i="1"/>
  <c r="AF31" i="1"/>
  <c r="P12" i="1"/>
  <c r="AG230" i="1"/>
  <c r="BQ230" i="1"/>
  <c r="CI230" i="1"/>
  <c r="DA230" i="1"/>
  <c r="DS230" i="1"/>
  <c r="EK230" i="1"/>
  <c r="AF12" i="1"/>
  <c r="AR12" i="1"/>
  <c r="BD12" i="1"/>
  <c r="BP12" i="1"/>
  <c r="CB12" i="1"/>
  <c r="CN12" i="1"/>
  <c r="CZ12" i="1"/>
  <c r="DL12" i="1"/>
  <c r="DX12" i="1"/>
  <c r="EJ12" i="1"/>
  <c r="EQ12" i="1"/>
  <c r="ER15" i="1"/>
  <c r="ER21" i="1"/>
  <c r="DT31" i="1"/>
  <c r="V42" i="1"/>
  <c r="Z42" i="1"/>
  <c r="T47" i="1"/>
  <c r="V50" i="1"/>
  <c r="EQ50" i="1"/>
  <c r="Z50" i="1"/>
  <c r="EQ70" i="1"/>
  <c r="Z132" i="1"/>
  <c r="ER134" i="1"/>
  <c r="ER137" i="1"/>
  <c r="ER24" i="1"/>
  <c r="ER23" i="1" s="1"/>
  <c r="ER33" i="1"/>
  <c r="BD31" i="1"/>
  <c r="ER43" i="1"/>
  <c r="ER49" i="1"/>
  <c r="ER55" i="1"/>
  <c r="EE230" i="1"/>
  <c r="ER28" i="1"/>
  <c r="BR31" i="1"/>
  <c r="DZ31" i="1"/>
  <c r="EQ38" i="1"/>
  <c r="AN50" i="1"/>
  <c r="AZ50" i="1"/>
  <c r="BL50" i="1"/>
  <c r="BX50" i="1"/>
  <c r="CJ50" i="1"/>
  <c r="CV50" i="1"/>
  <c r="DH50" i="1"/>
  <c r="DT50" i="1"/>
  <c r="EF50" i="1"/>
  <c r="AF50" i="1"/>
  <c r="AR50" i="1"/>
  <c r="BD50" i="1"/>
  <c r="BP50" i="1"/>
  <c r="CB50" i="1"/>
  <c r="CN50" i="1"/>
  <c r="CZ50" i="1"/>
  <c r="DL50" i="1"/>
  <c r="DX50" i="1"/>
  <c r="EJ50" i="1"/>
  <c r="T12" i="1"/>
  <c r="AS230" i="1"/>
  <c r="BK230" i="1"/>
  <c r="CU230" i="1"/>
  <c r="DM230" i="1"/>
  <c r="ER18" i="1"/>
  <c r="U230" i="1"/>
  <c r="X12" i="1"/>
  <c r="AL12" i="1"/>
  <c r="AX12" i="1"/>
  <c r="BJ12" i="1"/>
  <c r="BV12" i="1"/>
  <c r="CH12" i="1"/>
  <c r="CT12" i="1"/>
  <c r="DR12" i="1"/>
  <c r="ED12" i="1"/>
  <c r="ER17" i="1"/>
  <c r="ER20" i="1"/>
  <c r="AN27" i="1"/>
  <c r="AZ27" i="1"/>
  <c r="BL27" i="1"/>
  <c r="BX27" i="1"/>
  <c r="CJ27" i="1"/>
  <c r="CV27" i="1"/>
  <c r="DH27" i="1"/>
  <c r="DT27" i="1"/>
  <c r="EF27" i="1"/>
  <c r="ER32" i="1"/>
  <c r="CD31" i="1"/>
  <c r="DH31" i="1"/>
  <c r="EQ31" i="1"/>
  <c r="ER40" i="1"/>
  <c r="P42" i="1"/>
  <c r="AB42" i="1"/>
  <c r="ER51" i="1"/>
  <c r="AB50" i="1"/>
  <c r="ER54" i="1"/>
  <c r="ER57" i="1"/>
  <c r="AJ66" i="1"/>
  <c r="AV66" i="1"/>
  <c r="CF66" i="1"/>
  <c r="DD66" i="1"/>
  <c r="EB66" i="1"/>
  <c r="EQ66" i="1"/>
  <c r="ER60" i="1"/>
  <c r="AN59" i="1"/>
  <c r="AZ59" i="1"/>
  <c r="BL59" i="1"/>
  <c r="BX59" i="1"/>
  <c r="CJ59" i="1"/>
  <c r="CV59" i="1"/>
  <c r="DH59" i="1"/>
  <c r="DT59" i="1"/>
  <c r="EF59" i="1"/>
  <c r="AL66" i="1"/>
  <c r="T80" i="1"/>
  <c r="AH80" i="1"/>
  <c r="AT80" i="1"/>
  <c r="CD80" i="1"/>
  <c r="DN80" i="1"/>
  <c r="X80" i="1"/>
  <c r="EN80" i="1"/>
  <c r="EN230" i="1" s="1"/>
  <c r="ER93" i="1"/>
  <c r="ER95" i="1"/>
  <c r="ER107" i="1"/>
  <c r="ER113" i="1"/>
  <c r="CV66" i="1"/>
  <c r="ER74" i="1"/>
  <c r="ER73" i="1" s="1"/>
  <c r="X73" i="1"/>
  <c r="V75" i="1"/>
  <c r="AJ75" i="1"/>
  <c r="AV75" i="1"/>
  <c r="BH75" i="1"/>
  <c r="BT75" i="1"/>
  <c r="CF75" i="1"/>
  <c r="CR75" i="1"/>
  <c r="DD75" i="1"/>
  <c r="DP75" i="1"/>
  <c r="EB75" i="1"/>
  <c r="EQ75" i="1"/>
  <c r="ER105" i="1"/>
  <c r="ER106" i="1"/>
  <c r="ER112" i="1"/>
  <c r="AR132" i="1"/>
  <c r="CB132" i="1"/>
  <c r="DL132" i="1"/>
  <c r="DD47" i="1"/>
  <c r="DP47" i="1"/>
  <c r="EB47" i="1"/>
  <c r="EQ47" i="1"/>
  <c r="T50" i="1"/>
  <c r="AH50" i="1"/>
  <c r="AT50" i="1"/>
  <c r="BF50" i="1"/>
  <c r="BR50" i="1"/>
  <c r="CD50" i="1"/>
  <c r="CP50" i="1"/>
  <c r="DB50" i="1"/>
  <c r="DN50" i="1"/>
  <c r="DZ50" i="1"/>
  <c r="EL50" i="1"/>
  <c r="ER52" i="1"/>
  <c r="ER58" i="1"/>
  <c r="R59" i="1"/>
  <c r="V59" i="1"/>
  <c r="AJ59" i="1"/>
  <c r="AV59" i="1"/>
  <c r="BH59" i="1"/>
  <c r="BT59" i="1"/>
  <c r="CF59" i="1"/>
  <c r="CR59" i="1"/>
  <c r="DD59" i="1"/>
  <c r="DP59" i="1"/>
  <c r="EB59" i="1"/>
  <c r="BJ66" i="1"/>
  <c r="ER71" i="1"/>
  <c r="ER70" i="1" s="1"/>
  <c r="AN70" i="1"/>
  <c r="AZ70" i="1"/>
  <c r="BL70" i="1"/>
  <c r="BX70" i="1"/>
  <c r="CJ70" i="1"/>
  <c r="CV70" i="1"/>
  <c r="DH70" i="1"/>
  <c r="DT70" i="1"/>
  <c r="EF70" i="1"/>
  <c r="AL80" i="1"/>
  <c r="BJ80" i="1"/>
  <c r="BV80" i="1"/>
  <c r="CT80" i="1"/>
  <c r="DF80" i="1"/>
  <c r="ED80" i="1"/>
  <c r="ER86" i="1"/>
  <c r="ER87" i="1"/>
  <c r="ER142" i="1"/>
  <c r="AH59" i="1"/>
  <c r="AT59" i="1"/>
  <c r="BF59" i="1"/>
  <c r="BR59" i="1"/>
  <c r="CD59" i="1"/>
  <c r="CP59" i="1"/>
  <c r="DB59" i="1"/>
  <c r="DN59" i="1"/>
  <c r="DZ59" i="1"/>
  <c r="EL59" i="1"/>
  <c r="ER62" i="1"/>
  <c r="V63" i="1"/>
  <c r="AJ63" i="1"/>
  <c r="AV63" i="1"/>
  <c r="BH63" i="1"/>
  <c r="BT63" i="1"/>
  <c r="CF63" i="1"/>
  <c r="CR63" i="1"/>
  <c r="DD63" i="1"/>
  <c r="DP63" i="1"/>
  <c r="EB63" i="1"/>
  <c r="R66" i="1"/>
  <c r="AR66" i="1"/>
  <c r="V132" i="1"/>
  <c r="BH132" i="1"/>
  <c r="CR132" i="1"/>
  <c r="EB132" i="1"/>
  <c r="ER148" i="1"/>
  <c r="CX139" i="1"/>
  <c r="EH139" i="1"/>
  <c r="AH139" i="1"/>
  <c r="AT139" i="1"/>
  <c r="BF139" i="1"/>
  <c r="BR139" i="1"/>
  <c r="CD139" i="1"/>
  <c r="CP139" i="1"/>
  <c r="DB139" i="1"/>
  <c r="DN139" i="1"/>
  <c r="DZ139" i="1"/>
  <c r="EL139" i="1"/>
  <c r="ER154" i="1"/>
  <c r="Z153" i="1"/>
  <c r="ER158" i="1"/>
  <c r="ER157" i="1" s="1"/>
  <c r="Z157" i="1"/>
  <c r="X70" i="1"/>
  <c r="BJ70" i="1"/>
  <c r="CT70" i="1"/>
  <c r="ED70" i="1"/>
  <c r="ER72" i="1"/>
  <c r="P75" i="1"/>
  <c r="AB75" i="1"/>
  <c r="AP75" i="1"/>
  <c r="BB75" i="1"/>
  <c r="BN75" i="1"/>
  <c r="BZ75" i="1"/>
  <c r="CL75" i="1"/>
  <c r="CX75" i="1"/>
  <c r="DJ75" i="1"/>
  <c r="DV75" i="1"/>
  <c r="EH75" i="1"/>
  <c r="AF80" i="1"/>
  <c r="BP80" i="1"/>
  <c r="CZ80" i="1"/>
  <c r="EJ80" i="1"/>
  <c r="ER90" i="1"/>
  <c r="ER92" i="1"/>
  <c r="ER96" i="1"/>
  <c r="ER97" i="1"/>
  <c r="ER98" i="1"/>
  <c r="ER116" i="1"/>
  <c r="ER118" i="1"/>
  <c r="P132" i="1"/>
  <c r="AB132" i="1"/>
  <c r="ER135" i="1"/>
  <c r="ER136" i="1"/>
  <c r="ER138" i="1"/>
  <c r="AN139" i="1"/>
  <c r="AZ139" i="1"/>
  <c r="BL139" i="1"/>
  <c r="BX139" i="1"/>
  <c r="CJ139" i="1"/>
  <c r="CV139" i="1"/>
  <c r="DH139" i="1"/>
  <c r="DT139" i="1"/>
  <c r="EF139" i="1"/>
  <c r="ER141" i="1"/>
  <c r="ER144" i="1"/>
  <c r="ER150" i="1"/>
  <c r="ER149" i="1" s="1"/>
  <c r="ER152" i="1"/>
  <c r="ER151" i="1" s="1"/>
  <c r="P153" i="1"/>
  <c r="AN75" i="1"/>
  <c r="AZ75" i="1"/>
  <c r="BL75" i="1"/>
  <c r="BX75" i="1"/>
  <c r="CJ75" i="1"/>
  <c r="CV75" i="1"/>
  <c r="DH75" i="1"/>
  <c r="DT75" i="1"/>
  <c r="AB80" i="1"/>
  <c r="ER88" i="1"/>
  <c r="ER89" i="1"/>
  <c r="ER94" i="1"/>
  <c r="ER104" i="1"/>
  <c r="ER110" i="1"/>
  <c r="EQ132" i="1"/>
  <c r="AP153" i="1"/>
  <c r="BR153" i="1"/>
  <c r="DB153" i="1"/>
  <c r="EL153" i="1"/>
  <c r="ER76" i="1"/>
  <c r="AH75" i="1"/>
  <c r="AT75" i="1"/>
  <c r="BF75" i="1"/>
  <c r="BR75" i="1"/>
  <c r="CD75" i="1"/>
  <c r="CP75" i="1"/>
  <c r="DB75" i="1"/>
  <c r="DN75" i="1"/>
  <c r="DZ75" i="1"/>
  <c r="X75" i="1"/>
  <c r="AL75" i="1"/>
  <c r="AX75" i="1"/>
  <c r="BJ75" i="1"/>
  <c r="BV75" i="1"/>
  <c r="CH75" i="1"/>
  <c r="CT75" i="1"/>
  <c r="DF75" i="1"/>
  <c r="DR75" i="1"/>
  <c r="BD80" i="1"/>
  <c r="CN80" i="1"/>
  <c r="DX80" i="1"/>
  <c r="AJ80" i="1"/>
  <c r="AV80" i="1"/>
  <c r="BH80" i="1"/>
  <c r="BT80" i="1"/>
  <c r="CF80" i="1"/>
  <c r="CR80" i="1"/>
  <c r="DP80" i="1"/>
  <c r="ER109" i="1"/>
  <c r="T132" i="1"/>
  <c r="AH132" i="1"/>
  <c r="AT132" i="1"/>
  <c r="BF132" i="1"/>
  <c r="BR132" i="1"/>
  <c r="CD132" i="1"/>
  <c r="CP132" i="1"/>
  <c r="DB132" i="1"/>
  <c r="DN132" i="1"/>
  <c r="DZ132" i="1"/>
  <c r="EL132" i="1"/>
  <c r="CB139" i="1"/>
  <c r="DL139" i="1"/>
  <c r="ER145" i="1"/>
  <c r="ED146" i="1"/>
  <c r="AL153" i="1"/>
  <c r="AX153" i="1"/>
  <c r="AV163" i="1"/>
  <c r="EQ163" i="1"/>
  <c r="ER167" i="1"/>
  <c r="Z168" i="1"/>
  <c r="AN168" i="1"/>
  <c r="AZ168" i="1"/>
  <c r="BL168" i="1"/>
  <c r="BX168" i="1"/>
  <c r="CJ168" i="1"/>
  <c r="CV168" i="1"/>
  <c r="DH168" i="1"/>
  <c r="DT168" i="1"/>
  <c r="EF168" i="1"/>
  <c r="BD168" i="1"/>
  <c r="CN168" i="1"/>
  <c r="DX168" i="1"/>
  <c r="ER174" i="1"/>
  <c r="Z175" i="1"/>
  <c r="AN175" i="1"/>
  <c r="AZ175" i="1"/>
  <c r="BL175" i="1"/>
  <c r="BX175" i="1"/>
  <c r="CJ175" i="1"/>
  <c r="CV175" i="1"/>
  <c r="DH175" i="1"/>
  <c r="DT175" i="1"/>
  <c r="EF175" i="1"/>
  <c r="V175" i="1"/>
  <c r="AJ175" i="1"/>
  <c r="AJ153" i="1"/>
  <c r="AV153" i="1"/>
  <c r="BH153" i="1"/>
  <c r="BT153" i="1"/>
  <c r="CF153" i="1"/>
  <c r="CR153" i="1"/>
  <c r="DD153" i="1"/>
  <c r="DP153" i="1"/>
  <c r="EB153" i="1"/>
  <c r="ER155" i="1"/>
  <c r="AZ153" i="1"/>
  <c r="ER156" i="1"/>
  <c r="T163" i="1"/>
  <c r="AH163" i="1"/>
  <c r="CD163" i="1"/>
  <c r="DN163" i="1"/>
  <c r="ER166" i="1"/>
  <c r="ER169" i="1"/>
  <c r="ER173" i="1"/>
  <c r="X175" i="1"/>
  <c r="AL175" i="1"/>
  <c r="AX175" i="1"/>
  <c r="BJ175" i="1"/>
  <c r="BV175" i="1"/>
  <c r="CH175" i="1"/>
  <c r="CT175" i="1"/>
  <c r="DF175" i="1"/>
  <c r="DR175" i="1"/>
  <c r="ED175" i="1"/>
  <c r="T175" i="1"/>
  <c r="AH175" i="1"/>
  <c r="AT175" i="1"/>
  <c r="BF175" i="1"/>
  <c r="BR175" i="1"/>
  <c r="CD175" i="1"/>
  <c r="CP175" i="1"/>
  <c r="DB175" i="1"/>
  <c r="DN175" i="1"/>
  <c r="DZ175" i="1"/>
  <c r="EL175" i="1"/>
  <c r="AF168" i="1"/>
  <c r="BP168" i="1"/>
  <c r="CZ168" i="1"/>
  <c r="EJ168" i="1"/>
  <c r="EQ168" i="1"/>
  <c r="AL168" i="1"/>
  <c r="BV168" i="1"/>
  <c r="DF168" i="1"/>
  <c r="BB153" i="1"/>
  <c r="BN153" i="1"/>
  <c r="BZ153" i="1"/>
  <c r="CL153" i="1"/>
  <c r="CX153" i="1"/>
  <c r="DJ153" i="1"/>
  <c r="DV153" i="1"/>
  <c r="EH153" i="1"/>
  <c r="BJ153" i="1"/>
  <c r="BV153" i="1"/>
  <c r="CH153" i="1"/>
  <c r="CT153" i="1"/>
  <c r="DF153" i="1"/>
  <c r="DR153" i="1"/>
  <c r="ED153" i="1"/>
  <c r="ER181" i="1"/>
  <c r="R182" i="1"/>
  <c r="AF182" i="1"/>
  <c r="AR182" i="1"/>
  <c r="BD182" i="1"/>
  <c r="BP182" i="1"/>
  <c r="CB182" i="1"/>
  <c r="CN182" i="1"/>
  <c r="CZ182" i="1"/>
  <c r="DL182" i="1"/>
  <c r="DX182" i="1"/>
  <c r="P139" i="1"/>
  <c r="AB139" i="1"/>
  <c r="ER143" i="1"/>
  <c r="T153" i="1"/>
  <c r="AF153" i="1"/>
  <c r="AR153" i="1"/>
  <c r="BD153" i="1"/>
  <c r="BP153" i="1"/>
  <c r="CB153" i="1"/>
  <c r="CN153" i="1"/>
  <c r="CZ153" i="1"/>
  <c r="DL153" i="1"/>
  <c r="DX153" i="1"/>
  <c r="EJ153" i="1"/>
  <c r="EQ155" i="1"/>
  <c r="EQ153" i="1" s="1"/>
  <c r="ER164" i="1"/>
  <c r="AB163" i="1"/>
  <c r="AP163" i="1"/>
  <c r="BN163" i="1"/>
  <c r="BZ163" i="1"/>
  <c r="CL163" i="1"/>
  <c r="CX163" i="1"/>
  <c r="DJ163" i="1"/>
  <c r="DV163" i="1"/>
  <c r="EH163" i="1"/>
  <c r="ER178" i="1"/>
  <c r="P182" i="1"/>
  <c r="AB182" i="1"/>
  <c r="AP182" i="1"/>
  <c r="BB182" i="1"/>
  <c r="BN182" i="1"/>
  <c r="BZ182" i="1"/>
  <c r="CL182" i="1"/>
  <c r="CX182" i="1"/>
  <c r="DJ182" i="1"/>
  <c r="DV182" i="1"/>
  <c r="EH182" i="1"/>
  <c r="AK197" i="1"/>
  <c r="AK230" i="1" s="1"/>
  <c r="BJ197" i="1"/>
  <c r="BV197" i="1"/>
  <c r="CT197" i="1"/>
  <c r="DF197" i="1"/>
  <c r="AF202" i="1"/>
  <c r="AR202" i="1"/>
  <c r="BP202" i="1"/>
  <c r="CB202" i="1"/>
  <c r="CZ202" i="1"/>
  <c r="AT202" i="1"/>
  <c r="BF202" i="1"/>
  <c r="CD202" i="1"/>
  <c r="CP202" i="1"/>
  <c r="AV175" i="1"/>
  <c r="BH175" i="1"/>
  <c r="BT175" i="1"/>
  <c r="CF175" i="1"/>
  <c r="CR175" i="1"/>
  <c r="DD175" i="1"/>
  <c r="DP175" i="1"/>
  <c r="EB175" i="1"/>
  <c r="ER186" i="1"/>
  <c r="R193" i="1"/>
  <c r="AF193" i="1"/>
  <c r="AR193" i="1"/>
  <c r="BD193" i="1"/>
  <c r="BP193" i="1"/>
  <c r="CB193" i="1"/>
  <c r="CN193" i="1"/>
  <c r="CZ193" i="1"/>
  <c r="DL193" i="1"/>
  <c r="DX193" i="1"/>
  <c r="EJ193" i="1"/>
  <c r="V193" i="1"/>
  <c r="AJ193" i="1"/>
  <c r="AV193" i="1"/>
  <c r="BH193" i="1"/>
  <c r="BT193" i="1"/>
  <c r="CF193" i="1"/>
  <c r="CR193" i="1"/>
  <c r="DD193" i="1"/>
  <c r="DP193" i="1"/>
  <c r="EB193" i="1"/>
  <c r="EQ193" i="1"/>
  <c r="DR197" i="1"/>
  <c r="ER203" i="1"/>
  <c r="AP202" i="1"/>
  <c r="BB202" i="1"/>
  <c r="BN202" i="1"/>
  <c r="BZ202" i="1"/>
  <c r="CL202" i="1"/>
  <c r="CX202" i="1"/>
  <c r="DJ202" i="1"/>
  <c r="DV202" i="1"/>
  <c r="EH202" i="1"/>
  <c r="DD202" i="1"/>
  <c r="X213" i="1"/>
  <c r="AL213" i="1"/>
  <c r="AX213" i="1"/>
  <c r="BJ213" i="1"/>
  <c r="BV213" i="1"/>
  <c r="CH213" i="1"/>
  <c r="CT213" i="1"/>
  <c r="DF213" i="1"/>
  <c r="DR213" i="1"/>
  <c r="ED213" i="1"/>
  <c r="ER218" i="1"/>
  <c r="ER221" i="1"/>
  <c r="ER224" i="1"/>
  <c r="ER225" i="1"/>
  <c r="V182" i="1"/>
  <c r="AJ182" i="1"/>
  <c r="AV182" i="1"/>
  <c r="BH182" i="1"/>
  <c r="BT182" i="1"/>
  <c r="CF182" i="1"/>
  <c r="CR182" i="1"/>
  <c r="DD182" i="1"/>
  <c r="DP182" i="1"/>
  <c r="EB182" i="1"/>
  <c r="T193" i="1"/>
  <c r="AH193" i="1"/>
  <c r="AT193" i="1"/>
  <c r="BF193" i="1"/>
  <c r="BR193" i="1"/>
  <c r="CD193" i="1"/>
  <c r="CP193" i="1"/>
  <c r="DB193" i="1"/>
  <c r="DN193" i="1"/>
  <c r="DZ193" i="1"/>
  <c r="EL193" i="1"/>
  <c r="ER199" i="1"/>
  <c r="AH197" i="1"/>
  <c r="P197" i="1"/>
  <c r="AB197" i="1"/>
  <c r="R202" i="1"/>
  <c r="ER208" i="1"/>
  <c r="AF213" i="1"/>
  <c r="AR213" i="1"/>
  <c r="BD213" i="1"/>
  <c r="BP213" i="1"/>
  <c r="CB213" i="1"/>
  <c r="CN213" i="1"/>
  <c r="CZ213" i="1"/>
  <c r="DL213" i="1"/>
  <c r="DX213" i="1"/>
  <c r="EJ213" i="1"/>
  <c r="Z182" i="1"/>
  <c r="AN182" i="1"/>
  <c r="AZ182" i="1"/>
  <c r="BL182" i="1"/>
  <c r="BX182" i="1"/>
  <c r="CJ182" i="1"/>
  <c r="ER185" i="1"/>
  <c r="T182" i="1"/>
  <c r="AH182" i="1"/>
  <c r="AT182" i="1"/>
  <c r="BF182" i="1"/>
  <c r="BR182" i="1"/>
  <c r="CD182" i="1"/>
  <c r="CP182" i="1"/>
  <c r="DB182" i="1"/>
  <c r="DN182" i="1"/>
  <c r="DZ182" i="1"/>
  <c r="EL182" i="1"/>
  <c r="ER192" i="1"/>
  <c r="ER191" i="1" s="1"/>
  <c r="ER200" i="1"/>
  <c r="AN197" i="1"/>
  <c r="AZ197" i="1"/>
  <c r="BL197" i="1"/>
  <c r="BX197" i="1"/>
  <c r="CJ197" i="1"/>
  <c r="CV197" i="1"/>
  <c r="DH197" i="1"/>
  <c r="DT197" i="1"/>
  <c r="EF197" i="1"/>
  <c r="ER209" i="1"/>
  <c r="P213" i="1"/>
  <c r="AB213" i="1"/>
  <c r="ER217" i="1"/>
  <c r="ER223" i="1"/>
  <c r="BV193" i="1"/>
  <c r="CH193" i="1"/>
  <c r="CT193" i="1"/>
  <c r="DF193" i="1"/>
  <c r="DR193" i="1"/>
  <c r="ED193" i="1"/>
  <c r="ER195" i="1"/>
  <c r="ER193" i="1" s="1"/>
  <c r="ER196" i="1"/>
  <c r="EQ202" i="1"/>
  <c r="X202" i="1"/>
  <c r="ER207" i="1"/>
  <c r="ER210" i="1"/>
  <c r="AJ213" i="1"/>
  <c r="AV213" i="1"/>
  <c r="BH213" i="1"/>
  <c r="BT213" i="1"/>
  <c r="CF213" i="1"/>
  <c r="CR213" i="1"/>
  <c r="DD213" i="1"/>
  <c r="DP213" i="1"/>
  <c r="EB213" i="1"/>
  <c r="R213" i="1"/>
  <c r="ER222" i="1"/>
  <c r="EJ182" i="1"/>
  <c r="ER187" i="1"/>
  <c r="ER188" i="1"/>
  <c r="ER190" i="1"/>
  <c r="AT197" i="1"/>
  <c r="BF197" i="1"/>
  <c r="BR197" i="1"/>
  <c r="CD197" i="1"/>
  <c r="CP197" i="1"/>
  <c r="DB197" i="1"/>
  <c r="DN197" i="1"/>
  <c r="DZ197" i="1"/>
  <c r="EL197" i="1"/>
  <c r="ER204" i="1"/>
  <c r="ER211" i="1"/>
  <c r="ER216" i="1"/>
  <c r="ER47" i="1"/>
  <c r="ER59" i="1"/>
  <c r="Q230" i="1"/>
  <c r="AO230" i="1"/>
  <c r="BS230" i="1"/>
  <c r="CQ230" i="1"/>
  <c r="DO230" i="1"/>
  <c r="EG230" i="1"/>
  <c r="AD230" i="1"/>
  <c r="Y230" i="1"/>
  <c r="AW230" i="1"/>
  <c r="BI230" i="1"/>
  <c r="BU230" i="1"/>
  <c r="CG230" i="1"/>
  <c r="CS230" i="1"/>
  <c r="DE230" i="1"/>
  <c r="DK230" i="1"/>
  <c r="DW230" i="1"/>
  <c r="EC230" i="1"/>
  <c r="EI230" i="1"/>
  <c r="Z12" i="1"/>
  <c r="DF12" i="1"/>
  <c r="AV14" i="1"/>
  <c r="AV12" i="1" s="1"/>
  <c r="AB31" i="1"/>
  <c r="R38" i="1"/>
  <c r="X38" i="1"/>
  <c r="AP38" i="1"/>
  <c r="BB38" i="1"/>
  <c r="BN38" i="1"/>
  <c r="BZ38" i="1"/>
  <c r="CL38" i="1"/>
  <c r="CX38" i="1"/>
  <c r="DJ38" i="1"/>
  <c r="DV38" i="1"/>
  <c r="EH38" i="1"/>
  <c r="ER46" i="1"/>
  <c r="ER45" i="1" s="1"/>
  <c r="Z47" i="1"/>
  <c r="P50" i="1"/>
  <c r="ER67" i="1"/>
  <c r="EJ75" i="1"/>
  <c r="ER79" i="1"/>
  <c r="BR80" i="1"/>
  <c r="DB80" i="1"/>
  <c r="EL80" i="1"/>
  <c r="EQ80" i="1"/>
  <c r="EQ230" i="1" s="1"/>
  <c r="X27" i="1"/>
  <c r="ER29" i="1"/>
  <c r="X36" i="1"/>
  <c r="X42" i="1"/>
  <c r="ER44" i="1"/>
  <c r="ER42" i="1" s="1"/>
  <c r="Z75" i="1"/>
  <c r="BL80" i="1"/>
  <c r="CV80" i="1"/>
  <c r="EF80" i="1"/>
  <c r="ER82" i="1"/>
  <c r="ER77" i="1"/>
  <c r="AC230" i="1"/>
  <c r="BA230" i="1"/>
  <c r="BY230" i="1"/>
  <c r="DC230" i="1"/>
  <c r="EM230" i="1"/>
  <c r="R23" i="1"/>
  <c r="ER26" i="1"/>
  <c r="ER25" i="1" s="1"/>
  <c r="ER65" i="1"/>
  <c r="AP70" i="1"/>
  <c r="BB70" i="1"/>
  <c r="BN70" i="1"/>
  <c r="BZ70" i="1"/>
  <c r="CL70" i="1"/>
  <c r="CX70" i="1"/>
  <c r="DJ70" i="1"/>
  <c r="DV70" i="1"/>
  <c r="EH70" i="1"/>
  <c r="ED75" i="1"/>
  <c r="AZ80" i="1"/>
  <c r="CJ80" i="1"/>
  <c r="DT80" i="1"/>
  <c r="ER81" i="1"/>
  <c r="AP80" i="1"/>
  <c r="BB80" i="1"/>
  <c r="BN80" i="1"/>
  <c r="BZ80" i="1"/>
  <c r="CL80" i="1"/>
  <c r="CX80" i="1"/>
  <c r="DJ80" i="1"/>
  <c r="DV80" i="1"/>
  <c r="EH80" i="1"/>
  <c r="BL230" i="1"/>
  <c r="AI230" i="1"/>
  <c r="BG230" i="1"/>
  <c r="CE230" i="1"/>
  <c r="CW230" i="1"/>
  <c r="EA230" i="1"/>
  <c r="ER30" i="1"/>
  <c r="T31" i="1"/>
  <c r="P38" i="1"/>
  <c r="AN38" i="1"/>
  <c r="AZ38" i="1"/>
  <c r="BL38" i="1"/>
  <c r="BX38" i="1"/>
  <c r="CJ38" i="1"/>
  <c r="CV38" i="1"/>
  <c r="DH38" i="1"/>
  <c r="DT38" i="1"/>
  <c r="EF38" i="1"/>
  <c r="ER68" i="1"/>
  <c r="Z80" i="1"/>
  <c r="R80" i="1"/>
  <c r="DD80" i="1"/>
  <c r="EB80" i="1"/>
  <c r="ER132" i="1"/>
  <c r="DN230" i="1"/>
  <c r="W230" i="1"/>
  <c r="AU230" i="1"/>
  <c r="BM230" i="1"/>
  <c r="CK230" i="1"/>
  <c r="DI230" i="1"/>
  <c r="DU230" i="1"/>
  <c r="S230" i="1"/>
  <c r="AE230" i="1"/>
  <c r="AQ230" i="1"/>
  <c r="BC230" i="1"/>
  <c r="BO230" i="1"/>
  <c r="CA230" i="1"/>
  <c r="CM230" i="1"/>
  <c r="CY230" i="1"/>
  <c r="ER64" i="1"/>
  <c r="AN80" i="1"/>
  <c r="BX80" i="1"/>
  <c r="DH80" i="1"/>
  <c r="AY153" i="1"/>
  <c r="AY230" i="1" s="1"/>
  <c r="ER165" i="1"/>
  <c r="ER163" i="1" s="1"/>
  <c r="X168" i="1"/>
  <c r="ER177" i="1"/>
  <c r="ER198" i="1"/>
  <c r="ER170" i="1"/>
  <c r="R175" i="1"/>
  <c r="AF175" i="1"/>
  <c r="AF230" i="1" s="1"/>
  <c r="AR175" i="1"/>
  <c r="BD175" i="1"/>
  <c r="BP175" i="1"/>
  <c r="CB175" i="1"/>
  <c r="CN175" i="1"/>
  <c r="CZ175" i="1"/>
  <c r="DL175" i="1"/>
  <c r="DX175" i="1"/>
  <c r="EJ175" i="1"/>
  <c r="ER140" i="1"/>
  <c r="ER147" i="1"/>
  <c r="ER146" i="1" s="1"/>
  <c r="P151" i="1"/>
  <c r="ER160" i="1"/>
  <c r="ER159" i="1" s="1"/>
  <c r="P163" i="1"/>
  <c r="AF163" i="1"/>
  <c r="AR163" i="1"/>
  <c r="BD163" i="1"/>
  <c r="BP163" i="1"/>
  <c r="BP230" i="1" s="1"/>
  <c r="CB163" i="1"/>
  <c r="CN163" i="1"/>
  <c r="CZ163" i="1"/>
  <c r="DL163" i="1"/>
  <c r="DX163" i="1"/>
  <c r="EJ163" i="1"/>
  <c r="EJ230" i="1" s="1"/>
  <c r="P168" i="1"/>
  <c r="AB168" i="1"/>
  <c r="AP168" i="1"/>
  <c r="BB168" i="1"/>
  <c r="BN168" i="1"/>
  <c r="BZ168" i="1"/>
  <c r="CL168" i="1"/>
  <c r="CX168" i="1"/>
  <c r="DJ168" i="1"/>
  <c r="DV168" i="1"/>
  <c r="EH168" i="1"/>
  <c r="R168" i="1"/>
  <c r="ER179" i="1"/>
  <c r="ER162" i="1"/>
  <c r="ER161" i="1" s="1"/>
  <c r="BH163" i="1"/>
  <c r="BT163" i="1"/>
  <c r="CF163" i="1"/>
  <c r="CF230" i="1" s="1"/>
  <c r="CR163" i="1"/>
  <c r="DD163" i="1"/>
  <c r="DP163" i="1"/>
  <c r="EB163" i="1"/>
  <c r="ER172" i="1"/>
  <c r="ER115" i="1"/>
  <c r="ER131" i="1"/>
  <c r="ER111" i="1"/>
  <c r="AL163" i="1"/>
  <c r="AL230" i="1" s="1"/>
  <c r="AX163" i="1"/>
  <c r="BJ163" i="1"/>
  <c r="BJ230" i="1" s="1"/>
  <c r="BV163" i="1"/>
  <c r="BV230" i="1" s="1"/>
  <c r="CH163" i="1"/>
  <c r="CT163" i="1"/>
  <c r="DF163" i="1"/>
  <c r="DR163" i="1"/>
  <c r="ED163" i="1"/>
  <c r="Z163" i="1"/>
  <c r="ER171" i="1"/>
  <c r="ER176" i="1"/>
  <c r="X182" i="1"/>
  <c r="ER184" i="1"/>
  <c r="ER182" i="1" s="1"/>
  <c r="P193" i="1"/>
  <c r="DQ197" i="1"/>
  <c r="DQ230" i="1" s="1"/>
  <c r="ER215" i="1"/>
  <c r="EQ198" i="1"/>
  <c r="EQ197" i="1" s="1"/>
  <c r="ER214" i="1"/>
  <c r="ER220" i="1"/>
  <c r="AR230" i="1" l="1"/>
  <c r="ER175" i="1"/>
  <c r="EB230" i="1"/>
  <c r="ER75" i="1"/>
  <c r="DZ230" i="1"/>
  <c r="ER202" i="1"/>
  <c r="CD230" i="1"/>
  <c r="T230" i="1"/>
  <c r="AT230" i="1"/>
  <c r="BF230" i="1"/>
  <c r="EL230" i="1"/>
  <c r="BR230" i="1"/>
  <c r="V230" i="1"/>
  <c r="CP230" i="1"/>
  <c r="DB230" i="1"/>
  <c r="AH230" i="1"/>
  <c r="ER50" i="1"/>
  <c r="AJ230" i="1"/>
  <c r="BT230" i="1"/>
  <c r="DX230" i="1"/>
  <c r="BD230" i="1"/>
  <c r="DD230" i="1"/>
  <c r="CX230" i="1"/>
  <c r="ER153" i="1"/>
  <c r="ER38" i="1"/>
  <c r="ER213" i="1"/>
  <c r="BH230" i="1"/>
  <c r="ER139" i="1"/>
  <c r="ER168" i="1"/>
  <c r="AZ230" i="1"/>
  <c r="AP230" i="1"/>
  <c r="AX230" i="1"/>
  <c r="DP230" i="1"/>
  <c r="CZ230" i="1"/>
  <c r="ER197" i="1"/>
  <c r="ED230" i="1"/>
  <c r="R230" i="1"/>
  <c r="CN230" i="1"/>
  <c r="AN230" i="1"/>
  <c r="ER27" i="1"/>
  <c r="BN230" i="1"/>
  <c r="AV230" i="1"/>
  <c r="DR230" i="1"/>
  <c r="DL230" i="1"/>
  <c r="CT230" i="1"/>
  <c r="AB230" i="1"/>
  <c r="CH230" i="1"/>
  <c r="CR230" i="1"/>
  <c r="CB230" i="1"/>
  <c r="X230" i="1"/>
  <c r="DV230" i="1"/>
  <c r="ER63" i="1"/>
  <c r="ER80" i="1"/>
  <c r="DH230" i="1"/>
  <c r="DJ230" i="1"/>
  <c r="ER66" i="1"/>
  <c r="EF230" i="1"/>
  <c r="DF34" i="1"/>
  <c r="EH230" i="1"/>
  <c r="CV230" i="1"/>
  <c r="BX230" i="1"/>
  <c r="CJ230" i="1"/>
  <c r="Z230" i="1"/>
  <c r="BB230" i="1"/>
  <c r="BZ230" i="1"/>
  <c r="P230" i="1"/>
  <c r="DT230" i="1"/>
  <c r="ER14" i="1"/>
  <c r="ER12" i="1" s="1"/>
  <c r="CL230" i="1"/>
  <c r="BB4" i="1" l="1"/>
  <c r="ER34" i="1"/>
  <c r="ER31" i="1" s="1"/>
  <c r="ER230" i="1" s="1"/>
  <c r="DF31" i="1"/>
  <c r="DF230" i="1" s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O67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E111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<sst xmlns="http://schemas.openxmlformats.org/spreadsheetml/2006/main" count="793" uniqueCount="596">
  <si>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</si>
  <si>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не вошли в 2022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</si>
  <si>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</si>
  <si>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</si>
  <si>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</si>
  <si>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</si>
  <si>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</si>
  <si>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</si>
  <si>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</si>
  <si>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</si>
  <si>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</si>
  <si>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</si>
  <si>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</si>
  <si>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</si>
  <si>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</si>
  <si>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</si>
  <si>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</si>
  <si>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</si>
  <si>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</si>
  <si>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</si>
  <si>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</si>
  <si>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</si>
  <si>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</si>
  <si>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</si>
  <si>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</si>
  <si>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</si>
  <si>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</si>
  <si>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</si>
  <si>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</si>
  <si>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</si>
  <si>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</si>
  <si>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</si>
  <si>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</si>
  <si>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</si>
  <si>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</si>
  <si>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</si>
  <si>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</si>
  <si>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</si>
  <si>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</si>
  <si>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</si>
  <si>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</si>
  <si>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</si>
  <si>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</si>
  <si>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</si>
  <si>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</si>
  <si>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</si>
  <si>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</si>
  <si>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</si>
  <si>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</si>
  <si>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</si>
  <si>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</si>
  <si>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</si>
  <si>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</si>
  <si>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</si>
  <si>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</si>
  <si>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</si>
  <si>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</si>
  <si>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</si>
  <si>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</si>
  <si>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</si>
  <si>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</si>
  <si>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</si>
  <si>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</si>
  <si>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</si>
  <si>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</si>
  <si>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</si>
  <si>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</si>
  <si>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</si>
  <si>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</si>
  <si>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</si>
  <si>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</si>
  <si>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</si>
  <si>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</si>
  <si>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</si>
  <si>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</si>
  <si>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</si>
  <si>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</si>
  <si>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</si>
  <si>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</si>
  <si>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</si>
  <si>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</si>
  <si>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</si>
  <si>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</si>
  <si>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</si>
  <si>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</si>
  <si>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</si>
  <si>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</si>
  <si>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</si>
  <si>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</si>
  <si>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</si>
  <si>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</si>
  <si>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</si>
  <si>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</si>
  <si>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</si>
  <si>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</si>
  <si>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</si>
  <si>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</si>
  <si>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</si>
  <si>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</si>
  <si>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</si>
  <si>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</si>
  <si>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</si>
  <si>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</si>
  <si>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</si>
  <si>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</si>
  <si>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</si>
  <si>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</si>
  <si>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</si>
  <si>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</si>
  <si>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</si>
  <si>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</si>
  <si>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</si>
  <si>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</si>
  <si>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</si>
  <si>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</si>
  <si>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</si>
  <si>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</si>
  <si>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</si>
  <si>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</si>
  <si>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</si>
  <si>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</si>
  <si>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</si>
  <si>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</si>
  <si>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</si>
  <si>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</si>
  <si>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</si>
  <si>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</si>
  <si>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</si>
  <si>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</si>
  <si>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</si>
  <si>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</si>
  <si>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</si>
  <si>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</si>
  <si>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</si>
  <si>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</si>
  <si>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</si>
  <si>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</si>
  <si>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</si>
  <si>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</si>
  <si>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</si>
  <si>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</si>
  <si>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</si>
  <si>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</si>
  <si>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</si>
  <si>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</si>
  <si>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</si>
  <si>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</si>
  <si>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</si>
  <si>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</si>
  <si>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</si>
  <si>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</si>
  <si>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</si>
  <si>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</si>
  <si>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</si>
  <si>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</si>
  <si>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</si>
  <si>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</si>
  <si>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</si>
  <si>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</si>
  <si>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</si>
  <si>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</si>
  <si>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</si>
  <si>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</si>
  <si>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</si>
  <si>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</si>
  <si>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</si>
  <si>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</si>
  <si>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</si>
  <si>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</si>
  <si>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</si>
  <si>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</si>
  <si>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</si>
  <si>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</si>
  <si>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</si>
  <si>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</si>
  <si>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</si>
  <si>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</si>
  <si>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</si>
  <si>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</si>
  <si>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</si>
  <si>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</si>
  <si>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</si>
  <si>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</si>
  <si>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</si>
  <si>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</si>
  <si>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</si>
  <si>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</si>
  <si>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</si>
  <si>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</si>
  <si>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</si>
  <si>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</si>
  <si>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</si>
  <si>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</si>
  <si>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</si>
  <si>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</si>
  <si>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</si>
  <si>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</si>
  <si>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</si>
  <si>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</si>
  <si>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</si>
  <si>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</si>
  <si>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</si>
  <si>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</si>
  <si>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</si>
  <si>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</si>
  <si>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</si>
  <si>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</si>
  <si>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</si>
  <si>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</si>
  <si>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</si>
  <si>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</si>
  <si>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</si>
  <si>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</si>
  <si>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</si>
  <si>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</si>
  <si>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</si>
  <si>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</si>
  <si>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</si>
  <si>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</si>
  <si>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</si>
  <si>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</si>
  <si>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</si>
  <si>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</si>
  <si>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</si>
  <si>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</si>
  <si>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</si>
  <si>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</si>
  <si>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</si>
  <si>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</si>
  <si>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</si>
  <si>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</si>
  <si>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</si>
  <si>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</si>
  <si>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</si>
  <si>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</si>
  <si>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</si>
  <si>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</si>
  <si>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</si>
  <si>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</si>
  <si>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</si>
  <si>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</si>
  <si>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</si>
  <si>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</si>
  <si>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</si>
  <si>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</si>
  <si>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</si>
  <si>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</si>
  <si>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</si>
  <si>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</si>
  <si>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</si>
  <si>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</si>
  <si>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</si>
  <si>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</si>
  <si>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</si>
  <si>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</si>
  <si>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</si>
  <si>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</si>
  <si>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</si>
  <si>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</si>
  <si>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</si>
  <si>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</si>
  <si>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</si>
  <si>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</si>
  <si>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</si>
  <si>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</si>
  <si>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</si>
  <si>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</si>
  <si>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</si>
  <si>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</si>
  <si>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</si>
  <si>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</si>
  <si>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</si>
  <si>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</si>
  <si>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</si>
  <si>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</si>
  <si>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</si>
  <si>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</si>
  <si>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</si>
  <si>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</si>
  <si>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</si>
  <si>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</si>
  <si>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</si>
  <si>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</si>
  <si>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</si>
  <si>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</si>
  <si>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</si>
  <si>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</si>
  <si>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</si>
  <si>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</si>
  <si>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</si>
  <si>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</si>
  <si>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</si>
  <si>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</si>
  <si>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</si>
  <si>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</si>
  <si>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</si>
  <si>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</si>
  <si>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</si>
  <si>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</si>
  <si>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</si>
  <si>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</si>
  <si>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</si>
  <si>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</si>
  <si>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</si>
  <si>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</si>
  <si>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</si>
  <si>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</si>
  <si>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</si>
  <si>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</si>
  <si>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</si>
  <si>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</si>
  <si>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</si>
  <si>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</si>
  <si>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</si>
  <si>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</si>
  <si>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</si>
  <si>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</si>
  <si>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</si>
  <si>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</si>
  <si>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</si>
  <si>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</si>
  <si>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</si>
  <si>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</si>
  <si>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</si>
  <si>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</si>
  <si>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</si>
  <si>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</si>
  <si>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</si>
  <si>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</si>
  <si>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</si>
  <si>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</si>
  <si>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</si>
  <si>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</si>
  <si>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</si>
  <si>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</si>
  <si>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</si>
  <si>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</si>
  <si>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</si>
  <si>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</si>
  <si>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</si>
  <si>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</si>
  <si>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</si>
  <si>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</si>
  <si>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</si>
  <si>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</si>
  <si>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</si>
  <si>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</si>
  <si>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</si>
  <si>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</si>
  <si>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</si>
  <si>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</si>
  <si>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</si>
  <si>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</si>
  <si>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</si>
  <si>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</si>
  <si>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</si>
  <si>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</si>
  <si>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</si>
  <si>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</si>
  <si>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</si>
  <si>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</si>
  <si>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</si>
  <si>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</si>
  <si>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</si>
  <si>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</si>
  <si>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</si>
  <si>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</si>
  <si>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</si>
  <si>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</si>
  <si>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</si>
  <si>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</si>
  <si>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</si>
  <si>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</si>
  <si>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</si>
  <si>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</si>
  <si>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</si>
  <si>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</si>
  <si>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</si>
  <si>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</si>
  <si>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</si>
  <si>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</si>
  <si>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</si>
  <si>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</si>
  <si>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</si>
  <si>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</si>
  <si>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</si>
  <si>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</si>
  <si>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</si>
  <si>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</si>
  <si>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</si>
  <si>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</si>
  <si>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</si>
  <si>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</si>
  <si>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</si>
  <si>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</si>
  <si>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</si>
  <si>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</si>
  <si>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</si>
  <si>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</si>
  <si>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</si>
  <si>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</si>
  <si>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</si>
  <si>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</si>
  <si>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</si>
  <si>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</si>
  <si>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</si>
  <si>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</si>
  <si>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</si>
  <si>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</si>
  <si>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</si>
  <si>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</si>
  <si>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</si>
  <si>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</si>
  <si>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</si>
  <si>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</si>
  <si>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</si>
  <si>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</si>
  <si>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</si>
  <si>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</si>
  <si>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</si>
  <si>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</si>
  <si>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</si>
  <si>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</si>
  <si>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</si>
  <si>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</si>
  <si>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</si>
  <si>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</si>
  <si>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</si>
  <si>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</si>
  <si>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</si>
  <si>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</si>
  <si>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</si>
  <si>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</si>
  <si>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</si>
  <si>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</si>
  <si>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</si>
  <si>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</si>
  <si>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</si>
  <si>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</si>
  <si>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</si>
  <si>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</si>
  <si>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</si>
  <si>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</si>
  <si>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</si>
  <si>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</si>
  <si>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</si>
  <si>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</si>
  <si>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</si>
  <si>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</si>
  <si>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</si>
  <si>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</si>
  <si>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</si>
  <si>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</si>
  <si>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</si>
  <si>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</si>
  <si>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</si>
  <si>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</si>
  <si>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</si>
  <si>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</si>
  <si>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</si>
  <si>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</si>
  <si>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</si>
  <si>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</si>
  <si>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</si>
  <si>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</si>
  <si>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</si>
  <si>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</si>
  <si>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</si>
  <si>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</si>
  <si>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</si>
  <si>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</si>
  <si>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</si>
  <si>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</si>
  <si>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</si>
  <si>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</si>
  <si>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</si>
  <si>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</si>
  <si>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</si>
  <si>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</si>
  <si>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</si>
  <si>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</si>
  <si>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</si>
  <si>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</si>
  <si>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</si>
  <si>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</si>
  <si>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</si>
  <si>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</si>
  <si>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</si>
  <si>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</si>
  <si>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</si>
  <si>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</si>
  <si>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</si>
  <si>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</si>
  <si>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</si>
  <si>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</si>
  <si>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</si>
  <si>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</si>
  <si>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</si>
  <si>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</si>
  <si>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</si>
  <si>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</si>
  <si>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</si>
  <si>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</si>
  <si>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</si>
  <si>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</si>
  <si>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</si>
  <si>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</si>
  <si>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</si>
  <si>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</si>
  <si>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</si>
  <si>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</si>
  <si>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</si>
  <si>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</si>
  <si>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</si>
  <si>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</si>
  <si>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</si>
  <si>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</si>
  <si>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</si>
  <si>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</si>
  <si>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</si>
  <si>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</si>
  <si>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</si>
  <si>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</si>
  <si>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</si>
  <si>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</si>
  <si>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</si>
  <si>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</si>
  <si>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</si>
  <si>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</si>
  <si>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</si>
  <si>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</si>
  <si>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</si>
  <si>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</si>
  <si>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</si>
  <si>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</si>
  <si>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</si>
  <si>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</si>
  <si>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</si>
  <si>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</si>
  <si>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</si>
  <si>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</si>
  <si>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</si>
  <si>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</si>
  <si>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</si>
  <si>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</si>
  <si>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</si>
  <si>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</si>
  <si>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</si>
  <si>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</si>
  <si>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</si>
  <si>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</si>
  <si>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</si>
  <si>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</si>
  <si>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</si>
  <si>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</si>
  <si>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</si>
  <si>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</si>
  <si>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</si>
  <si>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</si>
  <si>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</si>
  <si>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</si>
  <si>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</si>
  <si>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</si>
  <si>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</si>
  <si>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</si>
  <si>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</si>
  <si>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</si>
  <si>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</si>
  <si>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</si>
  <si>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</si>
  <si>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</si>
  <si>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</si>
  <si>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</si>
  <si>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</si>
  <si>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</si>
  <si>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</si>
  <si>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</si>
  <si>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</si>
  <si>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</si>
  <si>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</si>
  <si>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</si>
  <si>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</si>
  <si>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</si>
  <si>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</si>
  <si>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</si>
  <si>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</si>
  <si>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</si>
  <si>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</si>
  <si>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</si>
  <si>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</si>
  <si>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</si>
  <si>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</si>
  <si>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30.04.2022 №4</t>
  </si>
  <si>
    <t xml:space="preserve">Приложение №2
</t>
  </si>
  <si>
    <t>к Решению Комиссии   по разработке ТП ОМС от 30.04.2022 № 4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</si>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</sst>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#,##0.00_ ;\-#,##0.00\ "/>
    <numFmt numFmtId="171" formatCode="0.0%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trike/>
      <sz val="11"/>
      <color theme="5" tint="-0.249977111117893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36" fillId="0" borderId="0"/>
    <xf numFmtId="0" fontId="58" fillId="0" borderId="0"/>
    <xf numFmtId="0" fontId="6" fillId="0" borderId="0"/>
    <xf numFmtId="0" fontId="59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6" fillId="0" borderId="0"/>
    <xf numFmtId="0" fontId="59" fillId="0" borderId="0"/>
    <xf numFmtId="0" fontId="61" fillId="0" borderId="0"/>
    <xf numFmtId="0" fontId="7" fillId="0" borderId="0" applyFill="0" applyBorder="0" applyProtection="0">
      <alignment wrapText="1"/>
      <protection locked="0"/>
    </xf>
    <xf numFmtId="0" fontId="62" fillId="0" borderId="0"/>
    <xf numFmtId="9" fontId="36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9" fillId="0" borderId="0" quotePrefix="1" applyFont="0" applyFill="0" applyBorder="0" applyAlignment="0">
      <protection locked="0"/>
    </xf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164" fontId="0" fillId="0" borderId="0" xfId="0" applyNumberFormat="1" applyFill="1"/>
    <xf numFmtId="1" fontId="2" fillId="0" borderId="0" xfId="0" applyNumberFormat="1" applyFont="1" applyFill="1"/>
    <xf numFmtId="0" fontId="4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4" fillId="0" borderId="0" xfId="0" applyNumberFormat="1" applyFont="1" applyFill="1" applyBorder="1"/>
    <xf numFmtId="3" fontId="9" fillId="0" borderId="0" xfId="0" applyNumberFormat="1" applyFont="1" applyFill="1" applyBorder="1"/>
    <xf numFmtId="0" fontId="4" fillId="0" borderId="0" xfId="0" applyFont="1" applyFill="1" applyBorder="1"/>
    <xf numFmtId="4" fontId="0" fillId="0" borderId="0" xfId="0" applyNumberFormat="1" applyFill="1" applyBorder="1"/>
    <xf numFmtId="3" fontId="0" fillId="0" borderId="0" xfId="0" applyNumberFormat="1" applyFont="1" applyFill="1" applyBorder="1"/>
    <xf numFmtId="0" fontId="2" fillId="0" borderId="0" xfId="0" applyFont="1" applyFill="1" applyBorder="1"/>
    <xf numFmtId="1" fontId="0" fillId="0" borderId="0" xfId="0" applyNumberFormat="1" applyFill="1"/>
    <xf numFmtId="167" fontId="0" fillId="0" borderId="0" xfId="0" applyNumberFormat="1" applyFill="1"/>
    <xf numFmtId="0" fontId="10" fillId="0" borderId="0" xfId="0" applyFont="1"/>
    <xf numFmtId="0" fontId="8" fillId="0" borderId="0" xfId="0" applyFont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0" fontId="11" fillId="0" borderId="1" xfId="0" applyFont="1" applyFill="1" applyBorder="1" applyAlignment="1"/>
    <xf numFmtId="41" fontId="11" fillId="0" borderId="0" xfId="0" applyNumberFormat="1" applyFont="1" applyFill="1" applyBorder="1" applyAlignment="1"/>
    <xf numFmtId="0" fontId="12" fillId="0" borderId="0" xfId="0" applyFont="1" applyFill="1" applyBorder="1" applyAlignment="1"/>
    <xf numFmtId="3" fontId="13" fillId="0" borderId="0" xfId="0" applyNumberFormat="1" applyFont="1" applyFill="1" applyBorder="1" applyAlignment="1"/>
    <xf numFmtId="3" fontId="14" fillId="0" borderId="0" xfId="0" applyNumberFormat="1" applyFont="1" applyFill="1" applyBorder="1" applyAlignment="1"/>
    <xf numFmtId="0" fontId="14" fillId="0" borderId="0" xfId="0" applyFont="1" applyFill="1" applyBorder="1" applyAlignment="1"/>
    <xf numFmtId="3" fontId="5" fillId="0" borderId="0" xfId="0" applyNumberFormat="1" applyFont="1" applyFill="1" applyBorder="1" applyAlignment="1"/>
    <xf numFmtId="41" fontId="15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9" fontId="26" fillId="0" borderId="4" xfId="3" applyNumberFormat="1" applyFont="1" applyFill="1" applyBorder="1" applyAlignment="1">
      <alignment horizontal="center" vertical="center" wrapText="1"/>
    </xf>
    <xf numFmtId="0" fontId="1" fillId="0" borderId="0" xfId="0" applyFont="1"/>
    <xf numFmtId="1" fontId="29" fillId="0" borderId="4" xfId="2" applyNumberFormat="1" applyFont="1" applyFill="1" applyBorder="1" applyAlignment="1">
      <alignment horizontal="center" vertical="center" wrapText="1"/>
    </xf>
    <xf numFmtId="1" fontId="26" fillId="0" borderId="4" xfId="2" applyNumberFormat="1" applyFont="1" applyFill="1" applyBorder="1" applyAlignment="1">
      <alignment horizontal="center" vertical="center" wrapText="1"/>
    </xf>
    <xf numFmtId="1" fontId="30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1" fillId="0" borderId="4" xfId="3" applyFont="1" applyFill="1" applyBorder="1" applyAlignment="1">
      <alignment horizontal="center" vertical="center" wrapText="1"/>
    </xf>
    <xf numFmtId="0" fontId="32" fillId="0" borderId="4" xfId="2" applyFont="1" applyFill="1" applyBorder="1" applyAlignment="1">
      <alignment horizontal="center" vertical="center" wrapText="1"/>
    </xf>
    <xf numFmtId="164" fontId="19" fillId="0" borderId="4" xfId="2" applyNumberFormat="1" applyFont="1" applyFill="1" applyBorder="1" applyAlignment="1">
      <alignment vertical="center" wrapText="1"/>
    </xf>
    <xf numFmtId="164" fontId="27" fillId="0" borderId="4" xfId="2" applyNumberFormat="1" applyFont="1" applyFill="1" applyBorder="1" applyAlignment="1">
      <alignment vertical="center" wrapText="1"/>
    </xf>
    <xf numFmtId="169" fontId="33" fillId="0" borderId="4" xfId="3" applyNumberFormat="1" applyFont="1" applyFill="1" applyBorder="1" applyAlignment="1">
      <alignment horizontal="center" vertical="center" wrapText="1"/>
    </xf>
    <xf numFmtId="3" fontId="33" fillId="0" borderId="4" xfId="3" applyNumberFormat="1" applyFont="1" applyFill="1" applyBorder="1" applyAlignment="1">
      <alignment horizontal="center" vertical="center" wrapText="1"/>
    </xf>
    <xf numFmtId="1" fontId="33" fillId="0" borderId="4" xfId="3" applyNumberFormat="1" applyFont="1" applyFill="1" applyBorder="1" applyAlignment="1">
      <alignment horizontal="center" vertical="center" wrapText="1"/>
    </xf>
    <xf numFmtId="169" fontId="34" fillId="0" borderId="4" xfId="3" applyNumberFormat="1" applyFont="1" applyFill="1" applyBorder="1" applyAlignment="1">
      <alignment horizontal="center" vertical="center" wrapText="1"/>
    </xf>
    <xf numFmtId="0" fontId="20" fillId="0" borderId="4" xfId="0" applyFont="1" applyFill="1" applyBorder="1"/>
    <xf numFmtId="0" fontId="3" fillId="0" borderId="4" xfId="0" applyFont="1" applyFill="1" applyBorder="1"/>
    <xf numFmtId="164" fontId="32" fillId="0" borderId="4" xfId="2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168" fontId="20" fillId="0" borderId="4" xfId="3" applyNumberFormat="1" applyFont="1" applyFill="1" applyBorder="1" applyAlignment="1">
      <alignment vertical="center" wrapText="1"/>
    </xf>
    <xf numFmtId="3" fontId="20" fillId="0" borderId="4" xfId="2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0" fontId="20" fillId="0" borderId="4" xfId="0" applyNumberFormat="1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4" fontId="20" fillId="0" borderId="4" xfId="2" applyNumberFormat="1" applyFont="1" applyFill="1" applyBorder="1" applyAlignment="1">
      <alignment horizontal="center" vertical="center" wrapText="1"/>
    </xf>
    <xf numFmtId="168" fontId="20" fillId="0" borderId="4" xfId="3" applyNumberFormat="1" applyFont="1" applyFill="1" applyBorder="1" applyAlignment="1">
      <alignment horizontal="center" vertical="center" wrapText="1"/>
    </xf>
    <xf numFmtId="168" fontId="18" fillId="0" borderId="4" xfId="2" applyNumberFormat="1" applyFont="1" applyFill="1" applyBorder="1" applyAlignment="1">
      <alignment horizontal="center" vertical="center" wrapText="1"/>
    </xf>
    <xf numFmtId="168" fontId="18" fillId="0" borderId="4" xfId="3" applyNumberFormat="1" applyFont="1" applyFill="1" applyBorder="1" applyAlignment="1">
      <alignment horizontal="center" vertical="center" wrapText="1"/>
    </xf>
    <xf numFmtId="168" fontId="20" fillId="0" borderId="4" xfId="4" applyNumberFormat="1" applyFont="1" applyFill="1" applyBorder="1" applyAlignment="1">
      <alignment horizontal="center" vertical="center" wrapText="1"/>
    </xf>
    <xf numFmtId="168" fontId="7" fillId="0" borderId="4" xfId="3" applyNumberFormat="1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vertical="center" wrapText="1"/>
    </xf>
    <xf numFmtId="164" fontId="20" fillId="0" borderId="4" xfId="3" applyNumberFormat="1" applyFont="1" applyFill="1" applyBorder="1" applyAlignment="1">
      <alignment horizontal="center" vertical="center" wrapText="1"/>
    </xf>
    <xf numFmtId="168" fontId="18" fillId="0" borderId="4" xfId="0" applyNumberFormat="1" applyFont="1" applyFill="1" applyBorder="1"/>
    <xf numFmtId="0" fontId="37" fillId="0" borderId="4" xfId="0" applyFont="1" applyFill="1" applyBorder="1"/>
    <xf numFmtId="3" fontId="32" fillId="0" borderId="4" xfId="3" applyNumberFormat="1" applyFont="1" applyFill="1" applyBorder="1" applyAlignment="1">
      <alignment horizontal="center" vertical="center" wrapText="1"/>
    </xf>
    <xf numFmtId="0" fontId="38" fillId="0" borderId="4" xfId="0" applyFont="1" applyFill="1" applyBorder="1"/>
    <xf numFmtId="168" fontId="20" fillId="0" borderId="4" xfId="2" applyNumberFormat="1" applyFont="1" applyFill="1" applyBorder="1" applyAlignment="1">
      <alignment horizontal="center" vertical="center" wrapText="1"/>
    </xf>
    <xf numFmtId="0" fontId="39" fillId="0" borderId="4" xfId="0" applyFont="1" applyFill="1" applyBorder="1"/>
    <xf numFmtId="0" fontId="40" fillId="0" borderId="4" xfId="0" applyFont="1" applyFill="1" applyBorder="1"/>
    <xf numFmtId="2" fontId="41" fillId="0" borderId="4" xfId="0" applyNumberFormat="1" applyFont="1" applyFill="1" applyBorder="1" applyAlignment="1">
      <alignment horizontal="center" vertical="center" wrapText="1"/>
    </xf>
    <xf numFmtId="4" fontId="21" fillId="0" borderId="4" xfId="2" applyNumberFormat="1" applyFont="1" applyFill="1" applyBorder="1" applyAlignment="1">
      <alignment horizontal="center" vertical="center" wrapText="1"/>
    </xf>
    <xf numFmtId="3" fontId="20" fillId="0" borderId="4" xfId="3" applyNumberFormat="1" applyFont="1" applyFill="1" applyBorder="1" applyAlignment="1">
      <alignment horizontal="center" vertical="center" wrapText="1"/>
    </xf>
    <xf numFmtId="2" fontId="43" fillId="0" borderId="6" xfId="0" applyNumberFormat="1" applyFont="1" applyFill="1" applyBorder="1" applyAlignment="1">
      <alignment horizontal="center" vertical="center" wrapText="1"/>
    </xf>
    <xf numFmtId="169" fontId="43" fillId="0" borderId="6" xfId="0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20" fillId="0" borderId="9" xfId="3" applyFont="1" applyFill="1" applyBorder="1" applyAlignment="1">
      <alignment vertical="center" wrapText="1"/>
    </xf>
    <xf numFmtId="0" fontId="20" fillId="0" borderId="9" xfId="0" applyFont="1" applyFill="1" applyBorder="1" applyAlignment="1">
      <alignment horizontal="center" vertical="center" wrapText="1"/>
    </xf>
    <xf numFmtId="2" fontId="35" fillId="0" borderId="8" xfId="0" applyNumberFormat="1" applyFont="1" applyFill="1" applyBorder="1" applyAlignment="1">
      <alignment horizontal="center" vertical="center" wrapText="1"/>
    </xf>
    <xf numFmtId="2" fontId="35" fillId="0" borderId="9" xfId="0" applyNumberFormat="1" applyFont="1" applyFill="1" applyBorder="1" applyAlignment="1">
      <alignment horizontal="center" vertical="center" wrapText="1"/>
    </xf>
    <xf numFmtId="4" fontId="20" fillId="0" borderId="9" xfId="2" applyNumberFormat="1" applyFont="1" applyFill="1" applyBorder="1" applyAlignment="1">
      <alignment horizontal="center" vertical="center" wrapText="1"/>
    </xf>
    <xf numFmtId="4" fontId="20" fillId="0" borderId="10" xfId="2" applyNumberFormat="1" applyFont="1" applyFill="1" applyBorder="1" applyAlignment="1">
      <alignment horizontal="center" vertical="center" wrapText="1"/>
    </xf>
    <xf numFmtId="168" fontId="20" fillId="0" borderId="9" xfId="3" applyNumberFormat="1" applyFont="1" applyFill="1" applyBorder="1" applyAlignment="1">
      <alignment horizontal="center" vertical="center" wrapText="1"/>
    </xf>
    <xf numFmtId="168" fontId="18" fillId="0" borderId="8" xfId="2" applyNumberFormat="1" applyFont="1" applyFill="1" applyBorder="1" applyAlignment="1">
      <alignment horizontal="center" vertical="center" wrapText="1"/>
    </xf>
    <xf numFmtId="168" fontId="18" fillId="0" borderId="9" xfId="3" applyNumberFormat="1" applyFont="1" applyFill="1" applyBorder="1" applyAlignment="1">
      <alignment horizontal="center" vertical="center" wrapText="1"/>
    </xf>
    <xf numFmtId="168" fontId="18" fillId="0" borderId="8" xfId="3" applyNumberFormat="1" applyFont="1" applyFill="1" applyBorder="1" applyAlignment="1">
      <alignment horizontal="center" vertical="center" wrapText="1"/>
    </xf>
    <xf numFmtId="168" fontId="18" fillId="0" borderId="9" xfId="2" applyNumberFormat="1" applyFont="1" applyFill="1" applyBorder="1" applyAlignment="1">
      <alignment horizontal="center" vertical="center" wrapText="1"/>
    </xf>
    <xf numFmtId="168" fontId="20" fillId="0" borderId="8" xfId="3" applyNumberFormat="1" applyFont="1" applyFill="1" applyBorder="1" applyAlignment="1">
      <alignment horizontal="center" vertical="center" wrapText="1"/>
    </xf>
    <xf numFmtId="168" fontId="7" fillId="0" borderId="9" xfId="3" applyNumberFormat="1" applyFont="1" applyFill="1" applyBorder="1" applyAlignment="1">
      <alignment horizontal="center" vertical="center" wrapText="1"/>
    </xf>
    <xf numFmtId="168" fontId="7" fillId="0" borderId="8" xfId="2" applyNumberFormat="1" applyFont="1" applyFill="1" applyBorder="1" applyAlignment="1">
      <alignment horizontal="center" vertical="center" wrapText="1"/>
    </xf>
    <xf numFmtId="164" fontId="20" fillId="0" borderId="8" xfId="3" applyNumberFormat="1" applyFont="1" applyFill="1" applyBorder="1" applyAlignment="1">
      <alignment horizontal="center" vertical="center" wrapText="1"/>
    </xf>
    <xf numFmtId="168" fontId="18" fillId="0" borderId="8" xfId="0" applyNumberFormat="1" applyFont="1" applyFill="1" applyBorder="1"/>
    <xf numFmtId="164" fontId="32" fillId="0" borderId="6" xfId="2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vertical="center" wrapText="1"/>
    </xf>
    <xf numFmtId="4" fontId="20" fillId="0" borderId="6" xfId="2" applyNumberFormat="1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4" fontId="20" fillId="0" borderId="11" xfId="2" applyNumberFormat="1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horizontal="center" vertical="center" wrapText="1"/>
    </xf>
    <xf numFmtId="0" fontId="20" fillId="0" borderId="6" xfId="3" applyFont="1" applyFill="1" applyBorder="1" applyAlignment="1">
      <alignment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horizontal="center" vertical="center" wrapText="1"/>
    </xf>
    <xf numFmtId="168" fontId="32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20" fillId="0" borderId="6" xfId="3" applyNumberFormat="1" applyFont="1" applyFill="1" applyBorder="1" applyAlignment="1">
      <alignment horizontal="center" vertical="center" wrapText="1"/>
    </xf>
    <xf numFmtId="4" fontId="20" fillId="0" borderId="11" xfId="3" applyNumberFormat="1" applyFont="1" applyFill="1" applyBorder="1" applyAlignment="1">
      <alignment horizontal="center" vertical="center" wrapText="1"/>
    </xf>
    <xf numFmtId="10" fontId="46" fillId="0" borderId="4" xfId="0" applyNumberFormat="1" applyFont="1" applyFill="1" applyBorder="1" applyAlignment="1">
      <alignment horizontal="center"/>
    </xf>
    <xf numFmtId="168" fontId="46" fillId="0" borderId="4" xfId="3" applyNumberFormat="1" applyFont="1" applyFill="1" applyBorder="1" applyAlignment="1">
      <alignment horizontal="center" vertical="center" wrapText="1"/>
    </xf>
    <xf numFmtId="168" fontId="18" fillId="0" borderId="6" xfId="2" applyNumberFormat="1" applyFont="1" applyFill="1" applyBorder="1" applyAlignment="1">
      <alignment horizontal="center" vertical="center" wrapText="1"/>
    </xf>
    <xf numFmtId="168" fontId="7" fillId="0" borderId="6" xfId="3" applyNumberFormat="1" applyFont="1" applyFill="1" applyBorder="1" applyAlignment="1">
      <alignment horizontal="center" vertical="center" wrapText="1"/>
    </xf>
    <xf numFmtId="168" fontId="47" fillId="0" borderId="4" xfId="2" applyNumberFormat="1" applyFont="1" applyFill="1" applyBorder="1" applyAlignment="1">
      <alignment horizontal="center" vertical="center" wrapText="1"/>
    </xf>
    <xf numFmtId="168" fontId="32" fillId="0" borderId="6" xfId="3" applyNumberFormat="1" applyFont="1" applyFill="1" applyBorder="1" applyAlignment="1">
      <alignment horizontal="center"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168" fontId="49" fillId="0" borderId="4" xfId="2" applyNumberFormat="1" applyFont="1" applyFill="1" applyBorder="1" applyAlignment="1">
      <alignment horizontal="center" vertical="center" wrapText="1"/>
    </xf>
    <xf numFmtId="168" fontId="49" fillId="0" borderId="4" xfId="3" applyNumberFormat="1" applyFont="1" applyFill="1" applyBorder="1" applyAlignment="1">
      <alignment horizontal="center" vertical="center" wrapText="1"/>
    </xf>
    <xf numFmtId="168" fontId="13" fillId="0" borderId="4" xfId="2" applyNumberFormat="1" applyFont="1" applyFill="1" applyBorder="1" applyAlignment="1">
      <alignment horizontal="center" vertical="center" wrapText="1"/>
    </xf>
    <xf numFmtId="168" fontId="5" fillId="0" borderId="4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49" fillId="0" borderId="6" xfId="2" applyNumberFormat="1" applyFont="1" applyFill="1" applyBorder="1" applyAlignment="1">
      <alignment horizontal="center" vertical="center" wrapText="1"/>
    </xf>
    <xf numFmtId="168" fontId="49" fillId="0" borderId="6" xfId="3" applyNumberFormat="1" applyFont="1" applyFill="1" applyBorder="1" applyAlignment="1">
      <alignment horizontal="center" vertical="center" wrapText="1"/>
    </xf>
    <xf numFmtId="0" fontId="20" fillId="0" borderId="4" xfId="3" applyFont="1" applyFill="1" applyBorder="1" applyAlignment="1">
      <alignment vertical="center" wrapText="1"/>
    </xf>
    <xf numFmtId="4" fontId="20" fillId="0" borderId="4" xfId="3" applyNumberFormat="1" applyFont="1" applyFill="1" applyBorder="1" applyAlignment="1">
      <alignment horizontal="center" vertical="center" wrapText="1"/>
    </xf>
    <xf numFmtId="2" fontId="51" fillId="0" borderId="6" xfId="0" applyNumberFormat="1" applyFont="1" applyFill="1" applyBorder="1" applyAlignment="1">
      <alignment horizontal="center" vertical="center" wrapText="1"/>
    </xf>
    <xf numFmtId="168" fontId="20" fillId="0" borderId="6" xfId="2" applyNumberFormat="1" applyFont="1" applyFill="1" applyBorder="1" applyAlignment="1">
      <alignment vertical="center" wrapText="1"/>
    </xf>
    <xf numFmtId="0" fontId="20" fillId="0" borderId="6" xfId="2" applyFont="1" applyFill="1" applyBorder="1" applyAlignment="1">
      <alignment vertical="center" wrapText="1"/>
    </xf>
    <xf numFmtId="170" fontId="18" fillId="0" borderId="4" xfId="2" applyNumberFormat="1" applyFont="1" applyFill="1" applyBorder="1" applyAlignment="1">
      <alignment horizontal="center"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168" fontId="52" fillId="0" borderId="6" xfId="3" applyNumberFormat="1" applyFont="1" applyFill="1" applyBorder="1" applyAlignment="1">
      <alignment horizontal="center" vertical="center" wrapText="1"/>
    </xf>
    <xf numFmtId="2" fontId="45" fillId="0" borderId="6" xfId="0" applyNumberFormat="1" applyFont="1" applyFill="1" applyBorder="1" applyAlignment="1">
      <alignment horizontal="center" vertical="center" wrapText="1"/>
    </xf>
    <xf numFmtId="10" fontId="46" fillId="0" borderId="4" xfId="0" applyNumberFormat="1" applyFont="1" applyFill="1" applyBorder="1" applyAlignment="1">
      <alignment horizontal="center" vertical="center"/>
    </xf>
    <xf numFmtId="168" fontId="32" fillId="0" borderId="6" xfId="3" applyNumberFormat="1" applyFont="1" applyFill="1" applyBorder="1" applyAlignment="1">
      <alignment vertical="center" wrapText="1"/>
    </xf>
    <xf numFmtId="3" fontId="20" fillId="0" borderId="6" xfId="2" applyNumberFormat="1" applyFont="1" applyFill="1" applyBorder="1" applyAlignment="1">
      <alignment horizontal="center" vertical="center" wrapText="1"/>
    </xf>
    <xf numFmtId="168" fontId="52" fillId="0" borderId="4" xfId="2" applyNumberFormat="1" applyFont="1" applyFill="1" applyBorder="1" applyAlignment="1">
      <alignment horizontal="center" vertical="center" wrapText="1"/>
    </xf>
    <xf numFmtId="10" fontId="46" fillId="0" borderId="4" xfId="0" applyNumberFormat="1" applyFont="1" applyFill="1" applyBorder="1" applyAlignment="1">
      <alignment horizontal="center" vertical="center" wrapText="1"/>
    </xf>
    <xf numFmtId="167" fontId="20" fillId="0" borderId="4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168" fontId="52" fillId="0" borderId="4" xfId="3" applyNumberFormat="1" applyFont="1" applyFill="1" applyBorder="1" applyAlignment="1">
      <alignment horizontal="center" vertical="center" wrapText="1"/>
    </xf>
    <xf numFmtId="168" fontId="43" fillId="0" borderId="4" xfId="3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168" fontId="32" fillId="0" borderId="6" xfId="3" applyNumberFormat="1" applyFont="1" applyFill="1" applyBorder="1" applyAlignment="1">
      <alignment vertical="center"/>
    </xf>
    <xf numFmtId="168" fontId="20" fillId="0" borderId="6" xfId="3" applyNumberFormat="1" applyFont="1" applyFill="1" applyBorder="1" applyAlignment="1">
      <alignment vertical="center"/>
    </xf>
    <xf numFmtId="3" fontId="20" fillId="0" borderId="6" xfId="3" applyNumberFormat="1" applyFont="1" applyFill="1" applyBorder="1" applyAlignment="1">
      <alignment horizontal="center" vertical="center" wrapText="1"/>
    </xf>
    <xf numFmtId="168" fontId="19" fillId="0" borderId="4" xfId="3" applyNumberFormat="1" applyFont="1" applyFill="1" applyBorder="1" applyAlignment="1">
      <alignment horizontal="center" vertical="center" wrapText="1"/>
    </xf>
    <xf numFmtId="171" fontId="46" fillId="0" borderId="4" xfId="0" applyNumberFormat="1" applyFont="1" applyFill="1" applyBorder="1" applyAlignment="1">
      <alignment horizontal="center" vertical="center" wrapText="1"/>
    </xf>
    <xf numFmtId="168" fontId="8" fillId="0" borderId="4" xfId="0" applyNumberFormat="1" applyFont="1" applyFill="1" applyBorder="1"/>
    <xf numFmtId="168" fontId="3" fillId="0" borderId="4" xfId="0" applyNumberFormat="1" applyFont="1" applyFill="1" applyBorder="1"/>
    <xf numFmtId="3" fontId="20" fillId="0" borderId="3" xfId="2" applyNumberFormat="1" applyFont="1" applyFill="1" applyBorder="1" applyAlignment="1">
      <alignment horizontal="center" vertical="center" wrapText="1"/>
    </xf>
    <xf numFmtId="10" fontId="20" fillId="0" borderId="3" xfId="0" applyNumberFormat="1" applyFont="1" applyFill="1" applyBorder="1" applyAlignment="1">
      <alignment horizontal="center" vertical="center" wrapText="1"/>
    </xf>
    <xf numFmtId="164" fontId="32" fillId="0" borderId="12" xfId="2" applyNumberFormat="1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vertical="center" wrapText="1"/>
    </xf>
    <xf numFmtId="168" fontId="0" fillId="0" borderId="4" xfId="0" applyNumberFormat="1" applyFill="1" applyBorder="1"/>
    <xf numFmtId="168" fontId="9" fillId="0" borderId="4" xfId="0" applyNumberFormat="1" applyFont="1" applyFill="1" applyBorder="1"/>
    <xf numFmtId="3" fontId="3" fillId="0" borderId="4" xfId="0" applyNumberFormat="1" applyFont="1" applyFill="1" applyBorder="1"/>
    <xf numFmtId="0" fontId="9" fillId="0" borderId="4" xfId="0" applyFont="1" applyFill="1" applyBorder="1"/>
    <xf numFmtId="0" fontId="32" fillId="3" borderId="4" xfId="2" applyFont="1" applyFill="1" applyBorder="1" applyAlignment="1">
      <alignment vertical="center" wrapText="1"/>
    </xf>
    <xf numFmtId="168" fontId="54" fillId="3" borderId="4" xfId="2" applyNumberFormat="1" applyFont="1" applyFill="1" applyBorder="1" applyAlignment="1">
      <alignment horizontal="center" vertical="center" wrapText="1"/>
    </xf>
    <xf numFmtId="168" fontId="32" fillId="3" borderId="4" xfId="2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/>
    <xf numFmtId="164" fontId="8" fillId="3" borderId="4" xfId="0" applyNumberFormat="1" applyFont="1" applyFill="1" applyBorder="1"/>
    <xf numFmtId="4" fontId="8" fillId="3" borderId="4" xfId="0" applyNumberFormat="1" applyFont="1" applyFill="1" applyBorder="1"/>
    <xf numFmtId="164" fontId="55" fillId="3" borderId="4" xfId="0" applyNumberFormat="1" applyFont="1" applyFill="1" applyBorder="1"/>
    <xf numFmtId="168" fontId="32" fillId="0" borderId="4" xfId="3" applyNumberFormat="1" applyFont="1" applyFill="1" applyBorder="1" applyAlignment="1">
      <alignment vertical="center" wrapText="1"/>
    </xf>
    <xf numFmtId="164" fontId="32" fillId="0" borderId="4" xfId="3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169" fontId="42" fillId="0" borderId="4" xfId="0" applyNumberFormat="1" applyFont="1" applyFill="1" applyBorder="1" applyAlignment="1">
      <alignment horizontal="center" vertical="center" wrapText="1"/>
    </xf>
    <xf numFmtId="0" fontId="44" fillId="0" borderId="4" xfId="0" applyFont="1" applyFill="1" applyBorder="1"/>
    <xf numFmtId="168" fontId="45" fillId="0" borderId="4" xfId="3" applyNumberFormat="1" applyFont="1" applyFill="1" applyBorder="1" applyAlignment="1">
      <alignment vertical="center" wrapText="1"/>
    </xf>
    <xf numFmtId="0" fontId="45" fillId="0" borderId="4" xfId="0" applyFont="1" applyFill="1" applyBorder="1" applyAlignment="1">
      <alignment horizontal="center" vertical="center" wrapText="1"/>
    </xf>
    <xf numFmtId="4" fontId="45" fillId="0" borderId="4" xfId="2" applyNumberFormat="1" applyFont="1" applyFill="1" applyBorder="1" applyAlignment="1">
      <alignment horizontal="center" vertical="center" wrapText="1"/>
    </xf>
    <xf numFmtId="4" fontId="32" fillId="0" borderId="4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8" fontId="45" fillId="0" borderId="6" xfId="3" applyNumberFormat="1" applyFont="1" applyFill="1" applyBorder="1" applyAlignment="1">
      <alignment vertical="center" wrapText="1"/>
    </xf>
    <xf numFmtId="4" fontId="45" fillId="0" borderId="6" xfId="2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4" fontId="32" fillId="0" borderId="6" xfId="2" applyNumberFormat="1" applyFont="1" applyFill="1" applyBorder="1" applyAlignment="1">
      <alignment horizontal="center" vertical="center" wrapText="1"/>
    </xf>
    <xf numFmtId="4" fontId="32" fillId="0" borderId="11" xfId="2" applyNumberFormat="1" applyFont="1" applyFill="1" applyBorder="1" applyAlignment="1">
      <alignment horizontal="center" vertical="center" wrapText="1"/>
    </xf>
    <xf numFmtId="2" fontId="50" fillId="0" borderId="6" xfId="0" applyNumberFormat="1" applyFont="1" applyFill="1" applyBorder="1" applyAlignment="1">
      <alignment horizontal="center" vertical="center" wrapText="1"/>
    </xf>
    <xf numFmtId="168" fontId="32" fillId="0" borderId="6" xfId="2" applyNumberFormat="1" applyFont="1" applyFill="1" applyBorder="1" applyAlignment="1">
      <alignment vertical="center" wrapText="1"/>
    </xf>
    <xf numFmtId="168" fontId="32" fillId="0" borderId="6" xfId="2" applyNumberFormat="1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4" fontId="20" fillId="0" borderId="4" xfId="0" applyNumberFormat="1" applyFont="1" applyFill="1" applyBorder="1" applyAlignment="1">
      <alignment horizontal="center" vertical="center"/>
    </xf>
    <xf numFmtId="2" fontId="51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20" fillId="0" borderId="4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32" fillId="0" borderId="12" xfId="2" applyNumberFormat="1" applyFont="1" applyFill="1" applyBorder="1" applyAlignment="1">
      <alignment vertical="center" wrapText="1"/>
    </xf>
    <xf numFmtId="4" fontId="32" fillId="0" borderId="12" xfId="2" applyNumberFormat="1" applyFont="1" applyFill="1" applyBorder="1" applyAlignment="1">
      <alignment horizontal="center" vertical="center" wrapText="1"/>
    </xf>
    <xf numFmtId="164" fontId="32" fillId="0" borderId="3" xfId="2" applyNumberFormat="1" applyFont="1" applyFill="1" applyBorder="1" applyAlignment="1">
      <alignment horizontal="center" vertical="center" wrapText="1"/>
    </xf>
    <xf numFmtId="4" fontId="20" fillId="0" borderId="12" xfId="2" applyNumberFormat="1" applyFont="1" applyFill="1" applyBorder="1" applyAlignment="1">
      <alignment horizontal="center" vertical="center" wrapText="1"/>
    </xf>
    <xf numFmtId="4" fontId="20" fillId="0" borderId="13" xfId="2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/>
    <xf numFmtId="0" fontId="63" fillId="0" borderId="0" xfId="28" applyFont="1" applyFill="1" applyBorder="1" applyAlignment="1">
      <alignment wrapText="1"/>
    </xf>
    <xf numFmtId="0" fontId="0" fillId="0" borderId="0" xfId="0" applyFill="1" applyAlignment="1">
      <alignment horizontal="right"/>
    </xf>
    <xf numFmtId="0" fontId="63" fillId="0" borderId="0" xfId="28" applyFont="1" applyFill="1" applyBorder="1" applyAlignment="1">
      <alignment vertical="top" wrapText="1"/>
    </xf>
    <xf numFmtId="0" fontId="63" fillId="0" borderId="0" xfId="28" applyFont="1" applyFill="1" applyBorder="1" applyAlignment="1">
      <alignment horizontal="right" vertical="top" wrapText="1"/>
    </xf>
    <xf numFmtId="0" fontId="63" fillId="0" borderId="0" xfId="28" applyFont="1" applyFill="1" applyBorder="1" applyAlignment="1">
      <alignment horizontal="right" wrapText="1"/>
    </xf>
    <xf numFmtId="0" fontId="0" fillId="0" borderId="0" xfId="0" applyFill="1" applyAlignment="1">
      <alignment horizontal="center"/>
    </xf>
    <xf numFmtId="49" fontId="22" fillId="0" borderId="5" xfId="3" applyNumberFormat="1" applyFont="1" applyFill="1" applyBorder="1" applyAlignment="1">
      <alignment horizontal="center" vertical="center" wrapText="1"/>
    </xf>
    <xf numFmtId="49" fontId="22" fillId="0" borderId="6" xfId="3" applyNumberFormat="1" applyFont="1" applyFill="1" applyBorder="1" applyAlignment="1">
      <alignment horizontal="center" vertical="center" wrapText="1"/>
    </xf>
    <xf numFmtId="14" fontId="53" fillId="3" borderId="5" xfId="0" applyNumberFormat="1" applyFont="1" applyFill="1" applyBorder="1" applyAlignment="1">
      <alignment horizontal="left"/>
    </xf>
    <xf numFmtId="14" fontId="53" fillId="3" borderId="11" xfId="0" applyNumberFormat="1" applyFont="1" applyFill="1" applyBorder="1" applyAlignment="1">
      <alignment horizontal="left"/>
    </xf>
    <xf numFmtId="14" fontId="53" fillId="3" borderId="6" xfId="0" applyNumberFormat="1" applyFont="1" applyFill="1" applyBorder="1" applyAlignment="1">
      <alignment horizontal="left"/>
    </xf>
    <xf numFmtId="49" fontId="26" fillId="0" borderId="4" xfId="3" applyNumberFormat="1" applyFont="1" applyFill="1" applyBorder="1" applyAlignment="1">
      <alignment horizontal="center" vertical="center" wrapText="1"/>
    </xf>
    <xf numFmtId="49" fontId="22" fillId="0" borderId="4" xfId="2" applyNumberFormat="1" applyFont="1" applyFill="1" applyBorder="1" applyAlignment="1">
      <alignment horizontal="center" vertical="center" wrapText="1"/>
    </xf>
    <xf numFmtId="49" fontId="22" fillId="0" borderId="4" xfId="3" applyNumberFormat="1" applyFont="1" applyFill="1" applyBorder="1" applyAlignment="1">
      <alignment horizontal="center" vertical="center" wrapText="1"/>
    </xf>
    <xf numFmtId="168" fontId="21" fillId="0" borderId="4" xfId="3" applyNumberFormat="1" applyFont="1" applyFill="1" applyBorder="1" applyAlignment="1">
      <alignment horizontal="center" vertical="center" wrapText="1"/>
    </xf>
    <xf numFmtId="3" fontId="21" fillId="0" borderId="5" xfId="2" applyNumberFormat="1" applyFont="1" applyFill="1" applyBorder="1" applyAlignment="1">
      <alignment horizontal="center" vertical="center" wrapText="1"/>
    </xf>
    <xf numFmtId="3" fontId="21" fillId="0" borderId="6" xfId="2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168" fontId="21" fillId="0" borderId="4" xfId="2" applyNumberFormat="1" applyFont="1" applyFill="1" applyBorder="1" applyAlignment="1">
      <alignment horizontal="center" vertical="center" wrapText="1"/>
    </xf>
    <xf numFmtId="168" fontId="23" fillId="0" borderId="4" xfId="2" applyNumberFormat="1" applyFont="1" applyFill="1" applyBorder="1" applyAlignment="1">
      <alignment horizontal="center" vertical="center" wrapText="1"/>
    </xf>
    <xf numFmtId="1" fontId="22" fillId="0" borderId="4" xfId="2" applyNumberFormat="1" applyFont="1" applyFill="1" applyBorder="1" applyAlignment="1">
      <alignment horizontal="center" vertical="center" wrapText="1"/>
    </xf>
    <xf numFmtId="1" fontId="21" fillId="0" borderId="4" xfId="2" applyNumberFormat="1" applyFont="1" applyFill="1" applyBorder="1" applyAlignment="1">
      <alignment horizontal="center" vertical="center" wrapText="1"/>
    </xf>
    <xf numFmtId="168" fontId="21" fillId="2" borderId="4" xfId="2" applyNumberFormat="1" applyFont="1" applyFill="1" applyBorder="1" applyAlignment="1">
      <alignment horizontal="center" vertical="center" wrapText="1"/>
    </xf>
    <xf numFmtId="1" fontId="21" fillId="2" borderId="4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6" fillId="0" borderId="3" xfId="2" applyFont="1" applyFill="1" applyBorder="1" applyAlignment="1">
      <alignment horizontal="center" vertical="center" wrapText="1"/>
    </xf>
    <xf numFmtId="0" fontId="24" fillId="0" borderId="7" xfId="2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7" fillId="0" borderId="4" xfId="3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164" fontId="19" fillId="0" borderId="4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164" fontId="20" fillId="0" borderId="4" xfId="2" applyNumberFormat="1" applyFont="1" applyFill="1" applyBorder="1" applyAlignment="1">
      <alignment horizontal="center" vertical="center" wrapText="1"/>
    </xf>
    <xf numFmtId="164" fontId="27" fillId="0" borderId="4" xfId="2" applyNumberFormat="1" applyFont="1" applyFill="1" applyBorder="1" applyAlignment="1">
      <alignment horizontal="center" vertic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2/04&#1056;&#1077;&#1096;&#1077;&#1085;&#1080;&#1077;%20&#1050;&#1086;&#1084;&#1080;&#1089;&#1089;&#1080;&#1080;%20&#1086;&#1090;%2000.04.2022%20&#8470;4/25.04.%20&#1057;&#1042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9">
          <cell r="DA119">
            <v>100</v>
          </cell>
        </row>
        <row r="219">
          <cell r="DA219">
            <v>100</v>
          </cell>
        </row>
        <row r="306">
          <cell r="CR306">
            <v>320</v>
          </cell>
        </row>
        <row r="327">
          <cell r="CR327">
            <v>262</v>
          </cell>
        </row>
        <row r="375">
          <cell r="DA375">
            <v>100</v>
          </cell>
        </row>
        <row r="388">
          <cell r="DA388">
            <v>100</v>
          </cell>
        </row>
        <row r="400">
          <cell r="DA400">
            <v>100</v>
          </cell>
        </row>
        <row r="404">
          <cell r="DA404">
            <v>100</v>
          </cell>
        </row>
        <row r="466">
          <cell r="CY466">
            <v>0</v>
          </cell>
        </row>
        <row r="474">
          <cell r="CY474">
            <v>0</v>
          </cell>
        </row>
        <row r="486">
          <cell r="CR486">
            <v>34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R406"/>
  <sheetViews>
    <sheetView tabSelected="1" zoomScale="80" zoomScaleNormal="80" zoomScaleSheetLayoutView="90" workbookViewId="0">
      <pane xSplit="14" ySplit="12" topLeftCell="AK13" activePane="bottomRight" state="frozen"/>
      <selection activeCell="BC452" sqref="BC452"/>
      <selection pane="topRight" activeCell="BC452" sqref="BC452"/>
      <selection pane="bottomLeft" activeCell="BC452" sqref="BC452"/>
      <selection pane="bottomRight" activeCell="H122" sqref="H122"/>
    </sheetView>
  </sheetViews>
  <sheetFormatPr defaultRowHeight="15.75" x14ac:dyDescent="0.25"/>
  <cols>
    <col min="1" max="1" width="6.7109375" customWidth="1"/>
    <col min="2" max="2" width="6.140625" customWidth="1"/>
    <col min="3" max="3" width="12.28515625" customWidth="1"/>
    <col min="4" max="4" width="40.140625" customWidth="1"/>
    <col min="5" max="5" width="11.28515625" customWidth="1"/>
    <col min="6" max="6" width="10.7109375" customWidth="1"/>
    <col min="7" max="7" width="10.5703125" hidden="1" customWidth="1"/>
    <col min="8" max="9" width="9.42578125" customWidth="1"/>
    <col min="10" max="10" width="6.85546875" hidden="1" customWidth="1"/>
    <col min="11" max="11" width="5.7109375" hidden="1" customWidth="1"/>
    <col min="12" max="13" width="6" hidden="1" customWidth="1"/>
    <col min="14" max="14" width="10.85546875" hidden="1" customWidth="1"/>
    <col min="15" max="15" width="10" style="1" hidden="1" customWidth="1"/>
    <col min="16" max="16" width="15" style="1" hidden="1" customWidth="1"/>
    <col min="17" max="17" width="12.5703125" style="2" hidden="1" customWidth="1"/>
    <col min="18" max="18" width="15" style="1" hidden="1" customWidth="1"/>
    <col min="19" max="19" width="10" style="1" hidden="1" customWidth="1"/>
    <col min="20" max="20" width="17.42578125" style="1" hidden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5" style="1" hidden="1" customWidth="1"/>
    <col min="25" max="25" width="10" style="1" hidden="1" customWidth="1"/>
    <col min="26" max="26" width="15" style="1" hidden="1" customWidth="1"/>
    <col min="27" max="27" width="10" style="1" hidden="1" customWidth="1"/>
    <col min="28" max="28" width="15" style="1" hidden="1" customWidth="1"/>
    <col min="29" max="29" width="7.7109375" style="1" hidden="1" customWidth="1"/>
    <col min="30" max="30" width="14.28515625" style="1" hidden="1" customWidth="1"/>
    <col min="31" max="31" width="10" style="1" hidden="1" customWidth="1"/>
    <col min="32" max="32" width="14.85546875" style="1" hidden="1" customWidth="1"/>
    <col min="33" max="33" width="10" style="1" hidden="1" customWidth="1"/>
    <col min="34" max="34" width="15" style="1" hidden="1" customWidth="1"/>
    <col min="35" max="35" width="10" style="1" hidden="1" customWidth="1"/>
    <col min="36" max="36" width="15" style="1" hidden="1" customWidth="1"/>
    <col min="37" max="37" width="10" style="1" customWidth="1"/>
    <col min="38" max="38" width="15" style="3" customWidth="1"/>
    <col min="39" max="39" width="10" style="1" hidden="1" customWidth="1"/>
    <col min="40" max="40" width="15" style="1" hidden="1" customWidth="1"/>
    <col min="41" max="41" width="10" style="1" hidden="1" customWidth="1"/>
    <col min="42" max="42" width="15" style="1" hidden="1" customWidth="1"/>
    <col min="43" max="43" width="10" style="1" hidden="1" customWidth="1"/>
    <col min="44" max="44" width="15" style="1" hidden="1" customWidth="1"/>
    <col min="45" max="45" width="10" style="1" hidden="1" customWidth="1"/>
    <col min="46" max="46" width="15" style="1" hidden="1" customWidth="1"/>
    <col min="47" max="47" width="9.85546875" style="1" hidden="1" customWidth="1"/>
    <col min="48" max="48" width="15" style="1" hidden="1" customWidth="1"/>
    <col min="49" max="49" width="9.85546875" style="1" hidden="1" customWidth="1"/>
    <col min="50" max="50" width="15" style="1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5" style="1" hidden="1" customWidth="1"/>
    <col min="57" max="57" width="10" style="1" hidden="1" customWidth="1"/>
    <col min="58" max="58" width="15" style="1" hidden="1" customWidth="1"/>
    <col min="59" max="59" width="10" style="1" hidden="1" customWidth="1"/>
    <col min="60" max="60" width="15" style="1" hidden="1" customWidth="1"/>
    <col min="61" max="61" width="10" style="1" hidden="1" customWidth="1"/>
    <col min="62" max="62" width="15" style="1" hidden="1" customWidth="1"/>
    <col min="63" max="63" width="10" style="1" hidden="1" customWidth="1"/>
    <col min="64" max="64" width="1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0" style="1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0" style="6" hidden="1" customWidth="1"/>
    <col min="78" max="78" width="15" style="6" hidden="1" customWidth="1"/>
    <col min="79" max="79" width="10" style="1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.28515625" style="1" hidden="1" customWidth="1"/>
    <col min="85" max="85" width="10" style="1" hidden="1" customWidth="1"/>
    <col min="86" max="86" width="15" style="1" hidden="1" customWidth="1"/>
    <col min="87" max="87" width="10" style="1" hidden="1" customWidth="1"/>
    <col min="88" max="88" width="15.140625" style="1" hidden="1" customWidth="1"/>
    <col min="89" max="89" width="10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" style="1" hidden="1" customWidth="1"/>
    <col min="94" max="94" width="15" style="1" hidden="1" customWidth="1"/>
    <col min="95" max="95" width="10" style="1" hidden="1" customWidth="1"/>
    <col min="96" max="96" width="15" style="1" hidden="1" customWidth="1"/>
    <col min="97" max="97" width="10" style="1" hidden="1" customWidth="1"/>
    <col min="98" max="98" width="15" style="1" hidden="1" customWidth="1"/>
    <col min="99" max="99" width="10" style="1" hidden="1" customWidth="1"/>
    <col min="100" max="100" width="15" style="1" hidden="1" customWidth="1"/>
    <col min="101" max="101" width="10" style="1" hidden="1" customWidth="1"/>
    <col min="102" max="102" width="15" style="1" hidden="1" customWidth="1"/>
    <col min="103" max="103" width="10" style="1" hidden="1" customWidth="1"/>
    <col min="104" max="104" width="15" style="1" hidden="1" customWidth="1"/>
    <col min="105" max="105" width="10" style="1" hidden="1" customWidth="1"/>
    <col min="106" max="106" width="15" style="1" hidden="1" customWidth="1"/>
    <col min="107" max="107" width="10" style="1" hidden="1" customWidth="1"/>
    <col min="108" max="108" width="15" style="1" hidden="1" customWidth="1"/>
    <col min="109" max="109" width="10" style="1" hidden="1" customWidth="1"/>
    <col min="110" max="110" width="14.85546875" style="1" hidden="1" customWidth="1"/>
    <col min="111" max="111" width="9.85546875" style="1" hidden="1" customWidth="1"/>
    <col min="112" max="112" width="15" style="1" hidden="1" customWidth="1"/>
    <col min="113" max="113" width="9.85546875" style="1" hidden="1" customWidth="1"/>
    <col min="114" max="114" width="15" style="1" hidden="1" customWidth="1"/>
    <col min="115" max="115" width="10" style="1" hidden="1" customWidth="1"/>
    <col min="116" max="116" width="15" style="1" hidden="1" customWidth="1"/>
    <col min="117" max="117" width="10" style="1" hidden="1" customWidth="1"/>
    <col min="118" max="118" width="15" style="1" hidden="1" customWidth="1"/>
    <col min="119" max="119" width="10" style="1" hidden="1" customWidth="1"/>
    <col min="120" max="120" width="15" style="1" hidden="1" customWidth="1"/>
    <col min="121" max="121" width="10" style="1" hidden="1" customWidth="1"/>
    <col min="122" max="122" width="15" style="1" hidden="1" customWidth="1"/>
    <col min="123" max="123" width="10" style="1" hidden="1" customWidth="1"/>
    <col min="124" max="124" width="15" style="1" hidden="1" customWidth="1"/>
    <col min="125" max="125" width="10" style="1" hidden="1" customWidth="1"/>
    <col min="126" max="126" width="15" style="1" hidden="1" customWidth="1"/>
    <col min="127" max="127" width="10" style="1" hidden="1" customWidth="1"/>
    <col min="128" max="128" width="15" style="1" hidden="1" customWidth="1"/>
    <col min="129" max="129" width="10.140625" style="1" hidden="1" customWidth="1"/>
    <col min="130" max="130" width="15" style="1" hidden="1" customWidth="1"/>
    <col min="131" max="131" width="10" style="1" hidden="1" customWidth="1"/>
    <col min="132" max="132" width="15" style="1" hidden="1" customWidth="1"/>
    <col min="133" max="133" width="10" style="1" hidden="1" customWidth="1"/>
    <col min="134" max="134" width="15" style="1" hidden="1" customWidth="1"/>
    <col min="135" max="135" width="9.7109375" style="1" hidden="1" customWidth="1"/>
    <col min="136" max="136" width="14" style="1" hidden="1" customWidth="1"/>
    <col min="137" max="137" width="10.140625" style="1" hidden="1" customWidth="1"/>
    <col min="138" max="138" width="15" style="1" hidden="1" customWidth="1"/>
    <col min="139" max="139" width="10" style="1" hidden="1" customWidth="1"/>
    <col min="140" max="140" width="16.42578125" style="1" hidden="1" customWidth="1"/>
    <col min="141" max="141" width="10" style="1" hidden="1" customWidth="1"/>
    <col min="142" max="142" width="15" style="1" hidden="1" customWidth="1"/>
    <col min="143" max="143" width="10" style="1" hidden="1" customWidth="1"/>
    <col min="144" max="144" width="15.140625" style="1" hidden="1" customWidth="1"/>
    <col min="145" max="145" width="10.7109375" style="1" customWidth="1"/>
    <col min="146" max="146" width="15" style="1" customWidth="1"/>
    <col min="147" max="147" width="11" style="8" hidden="1" customWidth="1"/>
    <col min="148" max="148" width="18.140625" style="8" hidden="1" customWidth="1"/>
    <col min="149" max="149" width="0" hidden="1" customWidth="1"/>
  </cols>
  <sheetData>
    <row r="1" spans="1:148" x14ac:dyDescent="0.25">
      <c r="AL1" s="202"/>
      <c r="AM1" s="205" t="s">
        <v>593</v>
      </c>
      <c r="AN1" s="205"/>
      <c r="EO1" s="207" t="s">
        <v>595</v>
      </c>
      <c r="EP1" s="207"/>
      <c r="EQ1" s="204"/>
    </row>
    <row r="2" spans="1:148" ht="31.5" customHeight="1" x14ac:dyDescent="0.25">
      <c r="AK2" s="203"/>
      <c r="AL2" s="206" t="s">
        <v>594</v>
      </c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206"/>
      <c r="EN2" s="206"/>
      <c r="EO2" s="206"/>
      <c r="EP2" s="206"/>
    </row>
    <row r="3" spans="1:148" x14ac:dyDescent="0.25">
      <c r="B3" s="237" t="s">
        <v>0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U3" s="2"/>
      <c r="V3" s="2"/>
      <c r="AW3" s="4"/>
      <c r="AX3" s="4"/>
      <c r="AZ3" s="5"/>
      <c r="BC3" s="4"/>
      <c r="BD3" s="4"/>
      <c r="CB3" s="5"/>
      <c r="CE3" s="2"/>
      <c r="CK3" s="2"/>
      <c r="CL3" s="2"/>
      <c r="EJ3" s="7"/>
    </row>
    <row r="4" spans="1:148" ht="21.75" customHeight="1" x14ac:dyDescent="0.25"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9"/>
      <c r="P4" s="9"/>
      <c r="Q4" s="9"/>
      <c r="R4" s="10"/>
      <c r="S4" s="10"/>
      <c r="T4" s="10"/>
      <c r="U4" s="11"/>
      <c r="V4" s="11"/>
      <c r="W4" s="10"/>
      <c r="X4" s="10"/>
      <c r="Y4" s="10"/>
      <c r="Z4" s="10"/>
      <c r="AA4" s="10"/>
      <c r="AB4" s="12"/>
      <c r="AC4" s="10"/>
      <c r="AD4" s="10"/>
      <c r="AE4" s="10"/>
      <c r="AF4" s="12"/>
      <c r="AG4" s="10"/>
      <c r="AH4" s="10"/>
      <c r="AI4" s="10"/>
      <c r="AJ4" s="10"/>
      <c r="AK4" s="227"/>
      <c r="AL4" s="227"/>
      <c r="AM4" s="10"/>
      <c r="AN4" s="10"/>
      <c r="AO4" s="10"/>
      <c r="AP4" s="10"/>
      <c r="AQ4" s="10"/>
      <c r="AR4" s="13"/>
      <c r="AS4" s="10"/>
      <c r="AT4" s="12"/>
      <c r="AU4" s="10"/>
      <c r="AV4" s="10"/>
      <c r="AW4" s="10"/>
      <c r="AX4" s="10"/>
      <c r="AY4" s="14"/>
      <c r="AZ4" s="14"/>
      <c r="BA4" s="15">
        <f>'[3]СВОД!'!DA388</f>
        <v>100</v>
      </c>
      <c r="BB4" s="16">
        <f>BB5-BB230</f>
        <v>1013084.799999997</v>
      </c>
      <c r="BC4" s="10"/>
      <c r="BD4" s="10"/>
      <c r="BE4" s="10"/>
      <c r="BF4" s="10"/>
      <c r="BG4" s="10"/>
      <c r="BH4" s="12">
        <f>'[3]СВОД!'!DA400</f>
        <v>100</v>
      </c>
      <c r="BI4" s="15"/>
      <c r="BJ4" s="15">
        <f>'[3]СВОД!'!DA404</f>
        <v>100</v>
      </c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>
        <f>'[3]СВОД!'!CY474</f>
        <v>0</v>
      </c>
      <c r="BY4" s="17">
        <f>'[3]СВОД!'!CY466</f>
        <v>0</v>
      </c>
      <c r="BZ4" s="17"/>
      <c r="CA4" s="9"/>
      <c r="CB4" s="12"/>
      <c r="CC4" s="10"/>
      <c r="CD4" s="18"/>
      <c r="CE4" s="19"/>
      <c r="CF4" s="19"/>
      <c r="CG4" s="10"/>
      <c r="CH4" s="10"/>
      <c r="CI4" s="10"/>
      <c r="CJ4" s="10"/>
      <c r="CK4" s="9"/>
      <c r="CL4" s="9"/>
      <c r="CM4" s="10"/>
      <c r="CN4" s="10"/>
      <c r="CO4" s="10"/>
      <c r="CP4" s="10"/>
      <c r="CQ4" s="10"/>
      <c r="CR4" s="10"/>
      <c r="CS4" s="10"/>
      <c r="CT4" s="12">
        <f>'[3]СВОД!'!DA119</f>
        <v>100</v>
      </c>
      <c r="CU4" s="10"/>
      <c r="CV4" s="10"/>
      <c r="CW4" s="10"/>
      <c r="CX4" s="10"/>
      <c r="CY4" s="12"/>
      <c r="CZ4" s="10"/>
      <c r="DA4" s="10"/>
      <c r="DB4" s="10">
        <f>'[3]СВОД!'!CR306</f>
        <v>320</v>
      </c>
      <c r="DC4" s="10"/>
      <c r="DD4" s="14"/>
      <c r="DE4" s="14"/>
      <c r="DF4" s="14"/>
      <c r="DG4" s="10"/>
      <c r="DH4" s="10"/>
      <c r="DI4" s="10"/>
      <c r="DJ4" s="10"/>
      <c r="DK4" s="10"/>
      <c r="DL4" s="10"/>
      <c r="DM4" s="10"/>
      <c r="DN4" s="12">
        <f>'[3]СВОД!'!DA219</f>
        <v>100</v>
      </c>
      <c r="DO4" s="10"/>
      <c r="DP4" s="10"/>
      <c r="DQ4" s="10"/>
      <c r="DR4" s="10">
        <f>'[3]СВОД!'!CR327</f>
        <v>262</v>
      </c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>
        <f>'[3]СВОД!'!CR486</f>
        <v>34</v>
      </c>
      <c r="EE4" s="10"/>
      <c r="EF4" s="20" t="s">
        <v>1</v>
      </c>
      <c r="EG4" s="10"/>
      <c r="EH4" s="20"/>
      <c r="EJ4" s="7"/>
      <c r="EL4" s="21">
        <f>'[3]СВОД!'!DA375</f>
        <v>100</v>
      </c>
      <c r="EM4" s="22"/>
      <c r="EO4" s="9"/>
      <c r="EP4" s="9"/>
    </row>
    <row r="5" spans="1:148" ht="20.25" hidden="1" customHeight="1" x14ac:dyDescent="0.3">
      <c r="A5" s="23"/>
      <c r="E5" s="24"/>
      <c r="F5" s="24"/>
      <c r="G5" s="24"/>
      <c r="H5" s="24"/>
      <c r="I5" s="24"/>
      <c r="J5" s="24"/>
      <c r="K5" s="24"/>
      <c r="L5" s="24"/>
      <c r="M5" s="24"/>
      <c r="N5" s="25"/>
      <c r="O5" s="26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8"/>
      <c r="AK5" s="26"/>
      <c r="AL5" s="29"/>
      <c r="AM5" s="27"/>
      <c r="AN5" s="27"/>
      <c r="AO5" s="26"/>
      <c r="AP5" s="27"/>
      <c r="AQ5" s="27"/>
      <c r="AR5" s="27">
        <f>AR212/AQ212</f>
        <v>128713.7709088</v>
      </c>
      <c r="AS5" s="27"/>
      <c r="AT5" s="27"/>
      <c r="AU5" s="27"/>
      <c r="AV5" s="27"/>
      <c r="AW5" s="27"/>
      <c r="AX5" s="27"/>
      <c r="AY5" s="27"/>
      <c r="AZ5" s="30"/>
      <c r="BA5" s="31"/>
      <c r="BB5" s="31">
        <v>81680902.983220786</v>
      </c>
      <c r="BC5" s="27"/>
      <c r="BD5" s="27"/>
      <c r="BE5" s="27"/>
      <c r="BF5" s="27"/>
      <c r="BG5" s="27"/>
      <c r="BH5" s="27"/>
      <c r="BI5" s="32"/>
      <c r="BJ5" s="32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33"/>
      <c r="BZ5" s="33"/>
      <c r="CA5" s="27"/>
      <c r="CB5" s="27"/>
      <c r="CC5" s="27"/>
      <c r="CD5" s="27"/>
      <c r="CE5" s="34"/>
      <c r="CF5" s="34"/>
      <c r="CG5" s="27"/>
      <c r="CH5" s="27"/>
      <c r="CI5" s="27"/>
      <c r="CJ5" s="35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8"/>
      <c r="DQ5" s="27"/>
      <c r="DR5" s="27"/>
      <c r="DS5" s="27"/>
      <c r="DT5" s="27"/>
      <c r="DU5" s="27"/>
      <c r="DV5" s="27"/>
      <c r="DW5" s="27"/>
      <c r="DX5" s="27"/>
      <c r="DY5" s="27"/>
      <c r="DZ5" s="28"/>
      <c r="EA5" s="27"/>
      <c r="EB5" s="27"/>
      <c r="EC5" s="27"/>
      <c r="ED5" s="27"/>
      <c r="EE5" s="27"/>
      <c r="EF5" s="27"/>
      <c r="EG5" s="27"/>
      <c r="EH5" s="27"/>
      <c r="EI5" s="36"/>
      <c r="EJ5" s="37"/>
      <c r="EK5" s="36"/>
      <c r="EL5" s="36"/>
      <c r="EM5" s="36"/>
      <c r="EN5" s="36"/>
      <c r="EO5" s="27"/>
      <c r="EP5" s="27"/>
    </row>
    <row r="6" spans="1:148" s="3" customFormat="1" ht="50.25" customHeight="1" x14ac:dyDescent="0.25">
      <c r="A6" s="228" t="s">
        <v>2</v>
      </c>
      <c r="B6" s="231" t="s">
        <v>3</v>
      </c>
      <c r="C6" s="231" t="s">
        <v>4</v>
      </c>
      <c r="D6" s="234" t="s">
        <v>5</v>
      </c>
      <c r="E6" s="235" t="s">
        <v>6</v>
      </c>
      <c r="F6" s="236" t="s">
        <v>7</v>
      </c>
      <c r="G6" s="236" t="s">
        <v>8</v>
      </c>
      <c r="H6" s="236" t="s">
        <v>9</v>
      </c>
      <c r="I6" s="236" t="s">
        <v>10</v>
      </c>
      <c r="J6" s="236"/>
      <c r="K6" s="238" t="s">
        <v>11</v>
      </c>
      <c r="L6" s="238"/>
      <c r="M6" s="238"/>
      <c r="N6" s="238"/>
      <c r="O6" s="225" t="s">
        <v>12</v>
      </c>
      <c r="P6" s="225"/>
      <c r="Q6" s="226" t="s">
        <v>13</v>
      </c>
      <c r="R6" s="226"/>
      <c r="S6" s="225" t="s">
        <v>14</v>
      </c>
      <c r="T6" s="225"/>
      <c r="U6" s="225" t="s">
        <v>15</v>
      </c>
      <c r="V6" s="225"/>
      <c r="W6" s="225" t="s">
        <v>16</v>
      </c>
      <c r="X6" s="225"/>
      <c r="Y6" s="226" t="s">
        <v>17</v>
      </c>
      <c r="Z6" s="226"/>
      <c r="AA6" s="225" t="s">
        <v>18</v>
      </c>
      <c r="AB6" s="225"/>
      <c r="AC6" s="223" t="s">
        <v>19</v>
      </c>
      <c r="AD6" s="223"/>
      <c r="AE6" s="225" t="s">
        <v>20</v>
      </c>
      <c r="AF6" s="225"/>
      <c r="AG6" s="226" t="s">
        <v>21</v>
      </c>
      <c r="AH6" s="226"/>
      <c r="AI6" s="225" t="s">
        <v>22</v>
      </c>
      <c r="AJ6" s="225"/>
      <c r="AK6" s="221" t="s">
        <v>23</v>
      </c>
      <c r="AL6" s="221"/>
      <c r="AM6" s="221" t="s">
        <v>24</v>
      </c>
      <c r="AN6" s="221"/>
      <c r="AO6" s="221" t="s">
        <v>25</v>
      </c>
      <c r="AP6" s="221"/>
      <c r="AQ6" s="221" t="s">
        <v>26</v>
      </c>
      <c r="AR6" s="221"/>
      <c r="AS6" s="221" t="s">
        <v>27</v>
      </c>
      <c r="AT6" s="221"/>
      <c r="AU6" s="221" t="s">
        <v>28</v>
      </c>
      <c r="AV6" s="221"/>
      <c r="AW6" s="221" t="s">
        <v>29</v>
      </c>
      <c r="AX6" s="221"/>
      <c r="AY6" s="221" t="s">
        <v>30</v>
      </c>
      <c r="AZ6" s="221"/>
      <c r="BA6" s="221" t="s">
        <v>31</v>
      </c>
      <c r="BB6" s="221"/>
      <c r="BC6" s="221" t="s">
        <v>32</v>
      </c>
      <c r="BD6" s="221"/>
      <c r="BE6" s="221" t="s">
        <v>33</v>
      </c>
      <c r="BF6" s="221"/>
      <c r="BG6" s="221" t="s">
        <v>34</v>
      </c>
      <c r="BH6" s="221"/>
      <c r="BI6" s="221" t="s">
        <v>35</v>
      </c>
      <c r="BJ6" s="221"/>
      <c r="BK6" s="221" t="s">
        <v>36</v>
      </c>
      <c r="BL6" s="221"/>
      <c r="BM6" s="221" t="s">
        <v>37</v>
      </c>
      <c r="BN6" s="221"/>
      <c r="BO6" s="221" t="s">
        <v>38</v>
      </c>
      <c r="BP6" s="221"/>
      <c r="BQ6" s="221" t="s">
        <v>39</v>
      </c>
      <c r="BR6" s="221"/>
      <c r="BS6" s="221" t="s">
        <v>40</v>
      </c>
      <c r="BT6" s="221"/>
      <c r="BU6" s="221" t="s">
        <v>41</v>
      </c>
      <c r="BV6" s="221"/>
      <c r="BW6" s="221" t="s">
        <v>42</v>
      </c>
      <c r="BX6" s="221"/>
      <c r="BY6" s="221" t="s">
        <v>43</v>
      </c>
      <c r="BZ6" s="221"/>
      <c r="CA6" s="221" t="s">
        <v>44</v>
      </c>
      <c r="CB6" s="221"/>
      <c r="CC6" s="221" t="s">
        <v>45</v>
      </c>
      <c r="CD6" s="221"/>
      <c r="CE6" s="221" t="s">
        <v>46</v>
      </c>
      <c r="CF6" s="221"/>
      <c r="CG6" s="221" t="s">
        <v>47</v>
      </c>
      <c r="CH6" s="221"/>
      <c r="CI6" s="221" t="s">
        <v>48</v>
      </c>
      <c r="CJ6" s="221"/>
      <c r="CK6" s="224" t="s">
        <v>49</v>
      </c>
      <c r="CL6" s="224"/>
      <c r="CM6" s="221" t="s">
        <v>50</v>
      </c>
      <c r="CN6" s="221"/>
      <c r="CO6" s="221" t="s">
        <v>51</v>
      </c>
      <c r="CP6" s="221"/>
      <c r="CQ6" s="221" t="s">
        <v>52</v>
      </c>
      <c r="CR6" s="221"/>
      <c r="CS6" s="221" t="s">
        <v>53</v>
      </c>
      <c r="CT6" s="221"/>
      <c r="CU6" s="221" t="s">
        <v>54</v>
      </c>
      <c r="CV6" s="221"/>
      <c r="CW6" s="221" t="s">
        <v>55</v>
      </c>
      <c r="CX6" s="221"/>
      <c r="CY6" s="221" t="s">
        <v>56</v>
      </c>
      <c r="CZ6" s="221"/>
      <c r="DA6" s="221" t="s">
        <v>57</v>
      </c>
      <c r="DB6" s="221"/>
      <c r="DC6" s="221" t="s">
        <v>58</v>
      </c>
      <c r="DD6" s="221"/>
      <c r="DE6" s="221" t="s">
        <v>59</v>
      </c>
      <c r="DF6" s="221"/>
      <c r="DG6" s="221" t="s">
        <v>60</v>
      </c>
      <c r="DH6" s="221"/>
      <c r="DI6" s="221" t="s">
        <v>61</v>
      </c>
      <c r="DJ6" s="221"/>
      <c r="DK6" s="221" t="s">
        <v>62</v>
      </c>
      <c r="DL6" s="221"/>
      <c r="DM6" s="221" t="s">
        <v>63</v>
      </c>
      <c r="DN6" s="221"/>
      <c r="DO6" s="223" t="s">
        <v>64</v>
      </c>
      <c r="DP6" s="223"/>
      <c r="DQ6" s="221" t="s">
        <v>65</v>
      </c>
      <c r="DR6" s="221"/>
      <c r="DS6" s="223" t="s">
        <v>66</v>
      </c>
      <c r="DT6" s="223"/>
      <c r="DU6" s="221" t="s">
        <v>67</v>
      </c>
      <c r="DV6" s="221"/>
      <c r="DW6" s="221" t="s">
        <v>68</v>
      </c>
      <c r="DX6" s="221"/>
      <c r="DY6" s="221" t="s">
        <v>69</v>
      </c>
      <c r="DZ6" s="221"/>
      <c r="EA6" s="221" t="s">
        <v>70</v>
      </c>
      <c r="EB6" s="221"/>
      <c r="EC6" s="221" t="s">
        <v>71</v>
      </c>
      <c r="ED6" s="221"/>
      <c r="EE6" s="222" t="s">
        <v>72</v>
      </c>
      <c r="EF6" s="222"/>
      <c r="EG6" s="221" t="s">
        <v>73</v>
      </c>
      <c r="EH6" s="221"/>
      <c r="EI6" s="221" t="s">
        <v>74</v>
      </c>
      <c r="EJ6" s="221"/>
      <c r="EK6" s="221" t="s">
        <v>75</v>
      </c>
      <c r="EL6" s="221"/>
      <c r="EM6" s="216" t="s">
        <v>76</v>
      </c>
      <c r="EN6" s="216"/>
      <c r="EO6" s="217" t="s">
        <v>77</v>
      </c>
      <c r="EP6" s="218"/>
      <c r="EQ6" s="219" t="s">
        <v>78</v>
      </c>
      <c r="ER6" s="219"/>
    </row>
    <row r="7" spans="1:148" ht="15.75" hidden="1" customHeight="1" x14ac:dyDescent="0.25">
      <c r="A7" s="229"/>
      <c r="B7" s="232"/>
      <c r="C7" s="232"/>
      <c r="D7" s="234"/>
      <c r="E7" s="235"/>
      <c r="F7" s="236"/>
      <c r="G7" s="236"/>
      <c r="H7" s="236"/>
      <c r="I7" s="236"/>
      <c r="J7" s="236"/>
      <c r="K7" s="220" t="s">
        <v>79</v>
      </c>
      <c r="L7" s="220"/>
      <c r="M7" s="220"/>
      <c r="N7" s="220"/>
      <c r="O7" s="213" t="s">
        <v>80</v>
      </c>
      <c r="P7" s="213"/>
      <c r="Q7" s="213" t="s">
        <v>81</v>
      </c>
      <c r="R7" s="213"/>
      <c r="S7" s="213" t="s">
        <v>82</v>
      </c>
      <c r="T7" s="213"/>
      <c r="U7" s="213" t="s">
        <v>83</v>
      </c>
      <c r="V7" s="213"/>
      <c r="W7" s="213" t="s">
        <v>84</v>
      </c>
      <c r="X7" s="213"/>
      <c r="Y7" s="213" t="s">
        <v>85</v>
      </c>
      <c r="Z7" s="213"/>
      <c r="AA7" s="213" t="s">
        <v>86</v>
      </c>
      <c r="AB7" s="213"/>
      <c r="AC7" s="215" t="s">
        <v>87</v>
      </c>
      <c r="AD7" s="215"/>
      <c r="AE7" s="213" t="s">
        <v>88</v>
      </c>
      <c r="AF7" s="213"/>
      <c r="AG7" s="213" t="s">
        <v>89</v>
      </c>
      <c r="AH7" s="213"/>
      <c r="AI7" s="213" t="s">
        <v>90</v>
      </c>
      <c r="AJ7" s="213"/>
      <c r="AK7" s="213" t="s">
        <v>91</v>
      </c>
      <c r="AL7" s="213"/>
      <c r="AM7" s="213" t="s">
        <v>92</v>
      </c>
      <c r="AN7" s="213"/>
      <c r="AO7" s="213" t="s">
        <v>93</v>
      </c>
      <c r="AP7" s="213"/>
      <c r="AQ7" s="213" t="s">
        <v>94</v>
      </c>
      <c r="AR7" s="213"/>
      <c r="AS7" s="213" t="s">
        <v>95</v>
      </c>
      <c r="AT7" s="213"/>
      <c r="AU7" s="213" t="s">
        <v>96</v>
      </c>
      <c r="AV7" s="213"/>
      <c r="AW7" s="213" t="s">
        <v>97</v>
      </c>
      <c r="AX7" s="213"/>
      <c r="AY7" s="213" t="s">
        <v>98</v>
      </c>
      <c r="AZ7" s="213"/>
      <c r="BA7" s="213" t="s">
        <v>99</v>
      </c>
      <c r="BB7" s="213"/>
      <c r="BC7" s="213" t="s">
        <v>100</v>
      </c>
      <c r="BD7" s="213"/>
      <c r="BE7" s="213" t="s">
        <v>101</v>
      </c>
      <c r="BF7" s="213"/>
      <c r="BG7" s="213" t="s">
        <v>102</v>
      </c>
      <c r="BH7" s="213"/>
      <c r="BI7" s="213" t="s">
        <v>103</v>
      </c>
      <c r="BJ7" s="213"/>
      <c r="BK7" s="213" t="s">
        <v>104</v>
      </c>
      <c r="BL7" s="213"/>
      <c r="BM7" s="213" t="s">
        <v>105</v>
      </c>
      <c r="BN7" s="213"/>
      <c r="BO7" s="213" t="s">
        <v>106</v>
      </c>
      <c r="BP7" s="213"/>
      <c r="BQ7" s="213" t="s">
        <v>107</v>
      </c>
      <c r="BR7" s="213"/>
      <c r="BS7" s="213" t="s">
        <v>108</v>
      </c>
      <c r="BT7" s="213"/>
      <c r="BU7" s="213" t="s">
        <v>109</v>
      </c>
      <c r="BV7" s="213"/>
      <c r="BW7" s="213" t="s">
        <v>110</v>
      </c>
      <c r="BX7" s="213"/>
      <c r="BY7" s="213" t="s">
        <v>111</v>
      </c>
      <c r="BZ7" s="213"/>
      <c r="CA7" s="213" t="s">
        <v>112</v>
      </c>
      <c r="CB7" s="213"/>
      <c r="CC7" s="213" t="s">
        <v>113</v>
      </c>
      <c r="CD7" s="213"/>
      <c r="CE7" s="213" t="s">
        <v>114</v>
      </c>
      <c r="CF7" s="213"/>
      <c r="CG7" s="213" t="s">
        <v>115</v>
      </c>
      <c r="CH7" s="213"/>
      <c r="CI7" s="213" t="s">
        <v>116</v>
      </c>
      <c r="CJ7" s="213"/>
      <c r="CK7" s="213" t="s">
        <v>117</v>
      </c>
      <c r="CL7" s="213"/>
      <c r="CM7" s="213" t="s">
        <v>118</v>
      </c>
      <c r="CN7" s="213"/>
      <c r="CO7" s="213" t="s">
        <v>119</v>
      </c>
      <c r="CP7" s="213"/>
      <c r="CQ7" s="213" t="s">
        <v>120</v>
      </c>
      <c r="CR7" s="213"/>
      <c r="CS7" s="213" t="s">
        <v>121</v>
      </c>
      <c r="CT7" s="213"/>
      <c r="CU7" s="213" t="s">
        <v>122</v>
      </c>
      <c r="CV7" s="213"/>
      <c r="CW7" s="213" t="s">
        <v>123</v>
      </c>
      <c r="CX7" s="213"/>
      <c r="CY7" s="213" t="s">
        <v>124</v>
      </c>
      <c r="CZ7" s="213"/>
      <c r="DA7" s="213" t="s">
        <v>125</v>
      </c>
      <c r="DB7" s="213"/>
      <c r="DC7" s="213" t="s">
        <v>126</v>
      </c>
      <c r="DD7" s="213"/>
      <c r="DE7" s="213" t="s">
        <v>127</v>
      </c>
      <c r="DF7" s="213"/>
      <c r="DG7" s="213" t="s">
        <v>128</v>
      </c>
      <c r="DH7" s="213"/>
      <c r="DI7" s="213" t="s">
        <v>129</v>
      </c>
      <c r="DJ7" s="213"/>
      <c r="DK7" s="213" t="s">
        <v>130</v>
      </c>
      <c r="DL7" s="213"/>
      <c r="DM7" s="213" t="s">
        <v>131</v>
      </c>
      <c r="DN7" s="213"/>
      <c r="DO7" s="213" t="s">
        <v>132</v>
      </c>
      <c r="DP7" s="213"/>
      <c r="DQ7" s="213" t="s">
        <v>133</v>
      </c>
      <c r="DR7" s="213"/>
      <c r="DS7" s="213" t="s">
        <v>134</v>
      </c>
      <c r="DT7" s="213"/>
      <c r="DU7" s="213" t="s">
        <v>135</v>
      </c>
      <c r="DV7" s="213"/>
      <c r="DW7" s="213" t="s">
        <v>136</v>
      </c>
      <c r="DX7" s="213"/>
      <c r="DY7" s="213" t="s">
        <v>137</v>
      </c>
      <c r="DZ7" s="213"/>
      <c r="EA7" s="213" t="s">
        <v>138</v>
      </c>
      <c r="EB7" s="213"/>
      <c r="EC7" s="213" t="s">
        <v>139</v>
      </c>
      <c r="ED7" s="213"/>
      <c r="EE7" s="213" t="s">
        <v>140</v>
      </c>
      <c r="EF7" s="213"/>
      <c r="EG7" s="213" t="s">
        <v>141</v>
      </c>
      <c r="EH7" s="213"/>
      <c r="EI7" s="213" t="s">
        <v>142</v>
      </c>
      <c r="EJ7" s="213"/>
      <c r="EK7" s="213" t="s">
        <v>143</v>
      </c>
      <c r="EL7" s="213"/>
      <c r="EM7" s="213" t="s">
        <v>144</v>
      </c>
      <c r="EN7" s="213"/>
      <c r="EO7" s="38"/>
      <c r="EP7" s="38"/>
      <c r="EQ7" s="214"/>
      <c r="ER7" s="214"/>
    </row>
    <row r="8" spans="1:148" s="39" customFormat="1" ht="16.5" customHeight="1" x14ac:dyDescent="0.25">
      <c r="A8" s="229"/>
      <c r="B8" s="232"/>
      <c r="C8" s="232"/>
      <c r="D8" s="234"/>
      <c r="E8" s="235"/>
      <c r="F8" s="236"/>
      <c r="G8" s="236"/>
      <c r="H8" s="236"/>
      <c r="I8" s="236"/>
      <c r="J8" s="236"/>
      <c r="K8" s="239" t="s">
        <v>145</v>
      </c>
      <c r="L8" s="239" t="s">
        <v>146</v>
      </c>
      <c r="M8" s="239" t="s">
        <v>147</v>
      </c>
      <c r="N8" s="239" t="s">
        <v>148</v>
      </c>
      <c r="O8" s="208" t="s">
        <v>149</v>
      </c>
      <c r="P8" s="209"/>
      <c r="Q8" s="208" t="s">
        <v>149</v>
      </c>
      <c r="R8" s="209"/>
      <c r="S8" s="208" t="s">
        <v>149</v>
      </c>
      <c r="T8" s="209"/>
      <c r="U8" s="208" t="s">
        <v>149</v>
      </c>
      <c r="V8" s="209"/>
      <c r="W8" s="208" t="s">
        <v>149</v>
      </c>
      <c r="X8" s="209"/>
      <c r="Y8" s="208" t="s">
        <v>149</v>
      </c>
      <c r="Z8" s="209"/>
      <c r="AA8" s="208" t="s">
        <v>149</v>
      </c>
      <c r="AB8" s="209"/>
      <c r="AC8" s="208" t="s">
        <v>149</v>
      </c>
      <c r="AD8" s="209"/>
      <c r="AE8" s="208" t="s">
        <v>149</v>
      </c>
      <c r="AF8" s="209"/>
      <c r="AG8" s="208" t="s">
        <v>149</v>
      </c>
      <c r="AH8" s="209"/>
      <c r="AI8" s="208" t="s">
        <v>149</v>
      </c>
      <c r="AJ8" s="209"/>
      <c r="AK8" s="208" t="s">
        <v>149</v>
      </c>
      <c r="AL8" s="209"/>
      <c r="AM8" s="208" t="s">
        <v>149</v>
      </c>
      <c r="AN8" s="209"/>
      <c r="AO8" s="208" t="s">
        <v>149</v>
      </c>
      <c r="AP8" s="209"/>
      <c r="AQ8" s="208" t="s">
        <v>149</v>
      </c>
      <c r="AR8" s="209"/>
      <c r="AS8" s="208" t="s">
        <v>149</v>
      </c>
      <c r="AT8" s="209"/>
      <c r="AU8" s="208" t="s">
        <v>149</v>
      </c>
      <c r="AV8" s="209"/>
      <c r="AW8" s="208" t="s">
        <v>149</v>
      </c>
      <c r="AX8" s="209"/>
      <c r="AY8" s="208" t="s">
        <v>149</v>
      </c>
      <c r="AZ8" s="209"/>
      <c r="BA8" s="208" t="s">
        <v>149</v>
      </c>
      <c r="BB8" s="209"/>
      <c r="BC8" s="208" t="s">
        <v>149</v>
      </c>
      <c r="BD8" s="209"/>
      <c r="BE8" s="208" t="s">
        <v>149</v>
      </c>
      <c r="BF8" s="209"/>
      <c r="BG8" s="208" t="s">
        <v>149</v>
      </c>
      <c r="BH8" s="209"/>
      <c r="BI8" s="208" t="s">
        <v>149</v>
      </c>
      <c r="BJ8" s="209"/>
      <c r="BK8" s="208" t="s">
        <v>149</v>
      </c>
      <c r="BL8" s="209"/>
      <c r="BM8" s="208" t="s">
        <v>149</v>
      </c>
      <c r="BN8" s="209"/>
      <c r="BO8" s="208" t="s">
        <v>149</v>
      </c>
      <c r="BP8" s="209"/>
      <c r="BQ8" s="208" t="s">
        <v>149</v>
      </c>
      <c r="BR8" s="209"/>
      <c r="BS8" s="208" t="s">
        <v>149</v>
      </c>
      <c r="BT8" s="209"/>
      <c r="BU8" s="208" t="s">
        <v>149</v>
      </c>
      <c r="BV8" s="209"/>
      <c r="BW8" s="208" t="s">
        <v>149</v>
      </c>
      <c r="BX8" s="209"/>
      <c r="BY8" s="208" t="s">
        <v>149</v>
      </c>
      <c r="BZ8" s="209"/>
      <c r="CA8" s="208" t="s">
        <v>149</v>
      </c>
      <c r="CB8" s="209"/>
      <c r="CC8" s="208" t="s">
        <v>149</v>
      </c>
      <c r="CD8" s="209"/>
      <c r="CE8" s="208" t="s">
        <v>149</v>
      </c>
      <c r="CF8" s="209"/>
      <c r="CG8" s="208" t="s">
        <v>149</v>
      </c>
      <c r="CH8" s="209"/>
      <c r="CI8" s="208" t="s">
        <v>149</v>
      </c>
      <c r="CJ8" s="209"/>
      <c r="CK8" s="208" t="s">
        <v>149</v>
      </c>
      <c r="CL8" s="209"/>
      <c r="CM8" s="208" t="s">
        <v>149</v>
      </c>
      <c r="CN8" s="209"/>
      <c r="CO8" s="208" t="s">
        <v>149</v>
      </c>
      <c r="CP8" s="209"/>
      <c r="CQ8" s="208" t="s">
        <v>149</v>
      </c>
      <c r="CR8" s="209"/>
      <c r="CS8" s="208" t="s">
        <v>149</v>
      </c>
      <c r="CT8" s="209"/>
      <c r="CU8" s="208" t="s">
        <v>149</v>
      </c>
      <c r="CV8" s="209"/>
      <c r="CW8" s="208" t="s">
        <v>149</v>
      </c>
      <c r="CX8" s="209"/>
      <c r="CY8" s="208" t="s">
        <v>149</v>
      </c>
      <c r="CZ8" s="209"/>
      <c r="DA8" s="208" t="s">
        <v>149</v>
      </c>
      <c r="DB8" s="209"/>
      <c r="DC8" s="208" t="s">
        <v>149</v>
      </c>
      <c r="DD8" s="209"/>
      <c r="DE8" s="208" t="s">
        <v>149</v>
      </c>
      <c r="DF8" s="209"/>
      <c r="DG8" s="208" t="s">
        <v>149</v>
      </c>
      <c r="DH8" s="209"/>
      <c r="DI8" s="208" t="s">
        <v>149</v>
      </c>
      <c r="DJ8" s="209"/>
      <c r="DK8" s="208" t="s">
        <v>149</v>
      </c>
      <c r="DL8" s="209"/>
      <c r="DM8" s="208" t="s">
        <v>149</v>
      </c>
      <c r="DN8" s="209"/>
      <c r="DO8" s="208" t="s">
        <v>149</v>
      </c>
      <c r="DP8" s="209"/>
      <c r="DQ8" s="208" t="s">
        <v>149</v>
      </c>
      <c r="DR8" s="209"/>
      <c r="DS8" s="208" t="s">
        <v>149</v>
      </c>
      <c r="DT8" s="209"/>
      <c r="DU8" s="208" t="s">
        <v>149</v>
      </c>
      <c r="DV8" s="209"/>
      <c r="DW8" s="208" t="s">
        <v>149</v>
      </c>
      <c r="DX8" s="209"/>
      <c r="DY8" s="208" t="s">
        <v>149</v>
      </c>
      <c r="DZ8" s="209"/>
      <c r="EA8" s="208" t="s">
        <v>149</v>
      </c>
      <c r="EB8" s="209"/>
      <c r="EC8" s="208" t="s">
        <v>149</v>
      </c>
      <c r="ED8" s="209"/>
      <c r="EE8" s="208" t="s">
        <v>149</v>
      </c>
      <c r="EF8" s="209"/>
      <c r="EG8" s="208" t="s">
        <v>149</v>
      </c>
      <c r="EH8" s="209"/>
      <c r="EI8" s="208" t="s">
        <v>149</v>
      </c>
      <c r="EJ8" s="209"/>
      <c r="EK8" s="208" t="s">
        <v>149</v>
      </c>
      <c r="EL8" s="209"/>
      <c r="EM8" s="208" t="s">
        <v>149</v>
      </c>
      <c r="EN8" s="209"/>
      <c r="EO8" s="208" t="s">
        <v>149</v>
      </c>
      <c r="EP8" s="209"/>
      <c r="EQ8" s="208" t="s">
        <v>149</v>
      </c>
      <c r="ER8" s="209"/>
    </row>
    <row r="9" spans="1:148" ht="44.25" customHeight="1" x14ac:dyDescent="0.25">
      <c r="A9" s="230"/>
      <c r="B9" s="233"/>
      <c r="C9" s="233"/>
      <c r="D9" s="234"/>
      <c r="E9" s="235"/>
      <c r="F9" s="236"/>
      <c r="G9" s="236"/>
      <c r="H9" s="236"/>
      <c r="I9" s="236"/>
      <c r="J9" s="236"/>
      <c r="K9" s="239"/>
      <c r="L9" s="239"/>
      <c r="M9" s="239"/>
      <c r="N9" s="239"/>
      <c r="O9" s="40" t="s">
        <v>150</v>
      </c>
      <c r="P9" s="41" t="s">
        <v>151</v>
      </c>
      <c r="Q9" s="40" t="s">
        <v>150</v>
      </c>
      <c r="R9" s="41" t="s">
        <v>151</v>
      </c>
      <c r="S9" s="40" t="s">
        <v>150</v>
      </c>
      <c r="T9" s="41" t="s">
        <v>151</v>
      </c>
      <c r="U9" s="40" t="s">
        <v>150</v>
      </c>
      <c r="V9" s="41" t="s">
        <v>151</v>
      </c>
      <c r="W9" s="40" t="s">
        <v>150</v>
      </c>
      <c r="X9" s="41" t="s">
        <v>151</v>
      </c>
      <c r="Y9" s="40" t="s">
        <v>150</v>
      </c>
      <c r="Z9" s="41" t="s">
        <v>151</v>
      </c>
      <c r="AA9" s="40" t="s">
        <v>150</v>
      </c>
      <c r="AB9" s="41" t="s">
        <v>151</v>
      </c>
      <c r="AC9" s="41" t="s">
        <v>152</v>
      </c>
      <c r="AD9" s="41" t="s">
        <v>151</v>
      </c>
      <c r="AE9" s="40" t="s">
        <v>150</v>
      </c>
      <c r="AF9" s="41" t="s">
        <v>151</v>
      </c>
      <c r="AG9" s="40" t="s">
        <v>150</v>
      </c>
      <c r="AH9" s="41" t="s">
        <v>151</v>
      </c>
      <c r="AI9" s="40" t="s">
        <v>150</v>
      </c>
      <c r="AJ9" s="41" t="s">
        <v>151</v>
      </c>
      <c r="AK9" s="40" t="s">
        <v>150</v>
      </c>
      <c r="AL9" s="41" t="s">
        <v>151</v>
      </c>
      <c r="AM9" s="41" t="s">
        <v>152</v>
      </c>
      <c r="AN9" s="41" t="s">
        <v>151</v>
      </c>
      <c r="AO9" s="40" t="s">
        <v>150</v>
      </c>
      <c r="AP9" s="41" t="s">
        <v>151</v>
      </c>
      <c r="AQ9" s="40" t="s">
        <v>150</v>
      </c>
      <c r="AR9" s="41" t="s">
        <v>151</v>
      </c>
      <c r="AS9" s="40" t="s">
        <v>150</v>
      </c>
      <c r="AT9" s="41" t="s">
        <v>151</v>
      </c>
      <c r="AU9" s="40" t="s">
        <v>150</v>
      </c>
      <c r="AV9" s="41" t="s">
        <v>151</v>
      </c>
      <c r="AW9" s="40" t="s">
        <v>150</v>
      </c>
      <c r="AX9" s="41" t="s">
        <v>151</v>
      </c>
      <c r="AY9" s="40" t="s">
        <v>150</v>
      </c>
      <c r="AZ9" s="41" t="s">
        <v>151</v>
      </c>
      <c r="BA9" s="40" t="s">
        <v>150</v>
      </c>
      <c r="BB9" s="41" t="s">
        <v>151</v>
      </c>
      <c r="BC9" s="40" t="s">
        <v>150</v>
      </c>
      <c r="BD9" s="41" t="s">
        <v>151</v>
      </c>
      <c r="BE9" s="40" t="s">
        <v>150</v>
      </c>
      <c r="BF9" s="41" t="s">
        <v>151</v>
      </c>
      <c r="BG9" s="40" t="s">
        <v>150</v>
      </c>
      <c r="BH9" s="41" t="s">
        <v>151</v>
      </c>
      <c r="BI9" s="40" t="s">
        <v>150</v>
      </c>
      <c r="BJ9" s="41" t="s">
        <v>151</v>
      </c>
      <c r="BK9" s="40" t="s">
        <v>150</v>
      </c>
      <c r="BL9" s="41" t="s">
        <v>151</v>
      </c>
      <c r="BM9" s="40" t="s">
        <v>150</v>
      </c>
      <c r="BN9" s="41" t="s">
        <v>151</v>
      </c>
      <c r="BO9" s="40" t="s">
        <v>150</v>
      </c>
      <c r="BP9" s="41" t="s">
        <v>151</v>
      </c>
      <c r="BQ9" s="40" t="s">
        <v>150</v>
      </c>
      <c r="BR9" s="41" t="s">
        <v>151</v>
      </c>
      <c r="BS9" s="40" t="s">
        <v>150</v>
      </c>
      <c r="BT9" s="41" t="s">
        <v>151</v>
      </c>
      <c r="BU9" s="40" t="s">
        <v>150</v>
      </c>
      <c r="BV9" s="41" t="s">
        <v>151</v>
      </c>
      <c r="BW9" s="40" t="s">
        <v>150</v>
      </c>
      <c r="BX9" s="41" t="s">
        <v>151</v>
      </c>
      <c r="BY9" s="40" t="s">
        <v>150</v>
      </c>
      <c r="BZ9" s="42" t="s">
        <v>151</v>
      </c>
      <c r="CA9" s="40" t="s">
        <v>150</v>
      </c>
      <c r="CB9" s="41" t="s">
        <v>151</v>
      </c>
      <c r="CC9" s="40" t="s">
        <v>150</v>
      </c>
      <c r="CD9" s="41" t="s">
        <v>151</v>
      </c>
      <c r="CE9" s="40" t="s">
        <v>150</v>
      </c>
      <c r="CF9" s="41" t="s">
        <v>151</v>
      </c>
      <c r="CG9" s="40" t="s">
        <v>150</v>
      </c>
      <c r="CH9" s="41" t="s">
        <v>151</v>
      </c>
      <c r="CI9" s="40" t="s">
        <v>150</v>
      </c>
      <c r="CJ9" s="41" t="s">
        <v>151</v>
      </c>
      <c r="CK9" s="40" t="s">
        <v>150</v>
      </c>
      <c r="CL9" s="41" t="s">
        <v>151</v>
      </c>
      <c r="CM9" s="40" t="s">
        <v>150</v>
      </c>
      <c r="CN9" s="41" t="s">
        <v>151</v>
      </c>
      <c r="CO9" s="40" t="s">
        <v>150</v>
      </c>
      <c r="CP9" s="41" t="s">
        <v>151</v>
      </c>
      <c r="CQ9" s="40" t="s">
        <v>150</v>
      </c>
      <c r="CR9" s="41" t="s">
        <v>151</v>
      </c>
      <c r="CS9" s="40" t="s">
        <v>150</v>
      </c>
      <c r="CT9" s="41" t="s">
        <v>151</v>
      </c>
      <c r="CU9" s="40" t="s">
        <v>150</v>
      </c>
      <c r="CV9" s="41" t="s">
        <v>151</v>
      </c>
      <c r="CW9" s="40" t="s">
        <v>150</v>
      </c>
      <c r="CX9" s="41" t="s">
        <v>151</v>
      </c>
      <c r="CY9" s="40" t="s">
        <v>150</v>
      </c>
      <c r="CZ9" s="41" t="s">
        <v>151</v>
      </c>
      <c r="DA9" s="40" t="s">
        <v>150</v>
      </c>
      <c r="DB9" s="41" t="s">
        <v>151</v>
      </c>
      <c r="DC9" s="40" t="s">
        <v>150</v>
      </c>
      <c r="DD9" s="41" t="s">
        <v>151</v>
      </c>
      <c r="DE9" s="40" t="s">
        <v>150</v>
      </c>
      <c r="DF9" s="41" t="s">
        <v>151</v>
      </c>
      <c r="DG9" s="40" t="s">
        <v>150</v>
      </c>
      <c r="DH9" s="41" t="s">
        <v>151</v>
      </c>
      <c r="DI9" s="40" t="s">
        <v>150</v>
      </c>
      <c r="DJ9" s="41" t="s">
        <v>151</v>
      </c>
      <c r="DK9" s="40" t="s">
        <v>150</v>
      </c>
      <c r="DL9" s="41" t="s">
        <v>151</v>
      </c>
      <c r="DM9" s="40" t="s">
        <v>150</v>
      </c>
      <c r="DN9" s="41" t="s">
        <v>151</v>
      </c>
      <c r="DO9" s="40" t="s">
        <v>150</v>
      </c>
      <c r="DP9" s="41" t="s">
        <v>151</v>
      </c>
      <c r="DQ9" s="40" t="s">
        <v>150</v>
      </c>
      <c r="DR9" s="41" t="s">
        <v>151</v>
      </c>
      <c r="DS9" s="40" t="s">
        <v>150</v>
      </c>
      <c r="DT9" s="41" t="s">
        <v>151</v>
      </c>
      <c r="DU9" s="40" t="s">
        <v>150</v>
      </c>
      <c r="DV9" s="41" t="s">
        <v>151</v>
      </c>
      <c r="DW9" s="40" t="s">
        <v>150</v>
      </c>
      <c r="DX9" s="41" t="s">
        <v>151</v>
      </c>
      <c r="DY9" s="40" t="s">
        <v>150</v>
      </c>
      <c r="DZ9" s="41" t="s">
        <v>151</v>
      </c>
      <c r="EA9" s="40" t="s">
        <v>150</v>
      </c>
      <c r="EB9" s="41" t="s">
        <v>151</v>
      </c>
      <c r="EC9" s="40" t="s">
        <v>150</v>
      </c>
      <c r="ED9" s="41" t="s">
        <v>151</v>
      </c>
      <c r="EE9" s="40" t="s">
        <v>150</v>
      </c>
      <c r="EF9" s="41" t="s">
        <v>151</v>
      </c>
      <c r="EG9" s="40" t="s">
        <v>150</v>
      </c>
      <c r="EH9" s="41" t="s">
        <v>151</v>
      </c>
      <c r="EI9" s="41" t="s">
        <v>152</v>
      </c>
      <c r="EJ9" s="41" t="s">
        <v>151</v>
      </c>
      <c r="EK9" s="40" t="s">
        <v>150</v>
      </c>
      <c r="EL9" s="41" t="s">
        <v>151</v>
      </c>
      <c r="EM9" s="40" t="s">
        <v>150</v>
      </c>
      <c r="EN9" s="41" t="s">
        <v>151</v>
      </c>
      <c r="EO9" s="41" t="s">
        <v>150</v>
      </c>
      <c r="EP9" s="41" t="s">
        <v>151</v>
      </c>
      <c r="EQ9" s="40" t="s">
        <v>150</v>
      </c>
      <c r="ER9" s="41" t="s">
        <v>151</v>
      </c>
    </row>
    <row r="10" spans="1:148" s="1" customFormat="1" ht="25.5" hidden="1" customHeight="1" x14ac:dyDescent="0.25">
      <c r="B10" s="43"/>
      <c r="C10" s="43"/>
      <c r="D10" s="44"/>
      <c r="E10" s="45"/>
      <c r="F10" s="45"/>
      <c r="G10" s="45"/>
      <c r="H10" s="46"/>
      <c r="I10" s="46"/>
      <c r="J10" s="46"/>
      <c r="K10" s="47"/>
      <c r="L10" s="47"/>
      <c r="M10" s="47"/>
      <c r="N10" s="47"/>
      <c r="O10" s="48"/>
      <c r="P10" s="48">
        <v>1</v>
      </c>
      <c r="Q10" s="49"/>
      <c r="R10" s="48">
        <v>1</v>
      </c>
      <c r="S10" s="48"/>
      <c r="T10" s="48">
        <v>1</v>
      </c>
      <c r="U10" s="48"/>
      <c r="V10" s="48">
        <v>1</v>
      </c>
      <c r="W10" s="48"/>
      <c r="X10" s="48">
        <v>1</v>
      </c>
      <c r="Y10" s="48"/>
      <c r="Z10" s="48">
        <v>1</v>
      </c>
      <c r="AA10" s="48"/>
      <c r="AB10" s="48">
        <v>1</v>
      </c>
      <c r="AC10" s="48"/>
      <c r="AD10" s="48"/>
      <c r="AE10" s="48"/>
      <c r="AF10" s="48">
        <v>1</v>
      </c>
      <c r="AG10" s="48"/>
      <c r="AH10" s="48">
        <v>1</v>
      </c>
      <c r="AI10" s="50"/>
      <c r="AJ10" s="48">
        <v>1</v>
      </c>
      <c r="AK10" s="48"/>
      <c r="AL10" s="48">
        <v>1</v>
      </c>
      <c r="AM10" s="48"/>
      <c r="AN10" s="48">
        <v>1</v>
      </c>
      <c r="AO10" s="48"/>
      <c r="AP10" s="48">
        <v>1</v>
      </c>
      <c r="AQ10" s="48"/>
      <c r="AR10" s="48">
        <v>1</v>
      </c>
      <c r="AS10" s="48"/>
      <c r="AT10" s="48">
        <v>1</v>
      </c>
      <c r="AU10" s="48"/>
      <c r="AV10" s="48">
        <v>1</v>
      </c>
      <c r="AW10" s="48"/>
      <c r="AX10" s="48">
        <v>1</v>
      </c>
      <c r="AY10" s="48"/>
      <c r="AZ10" s="48">
        <v>1</v>
      </c>
      <c r="BA10" s="48"/>
      <c r="BB10" s="48">
        <v>1</v>
      </c>
      <c r="BC10" s="48"/>
      <c r="BD10" s="48">
        <v>1</v>
      </c>
      <c r="BE10" s="48"/>
      <c r="BF10" s="48">
        <v>1</v>
      </c>
      <c r="BG10" s="48"/>
      <c r="BH10" s="48">
        <v>1</v>
      </c>
      <c r="BI10" s="48"/>
      <c r="BJ10" s="48">
        <v>1</v>
      </c>
      <c r="BK10" s="48"/>
      <c r="BL10" s="48">
        <v>1</v>
      </c>
      <c r="BM10" s="48"/>
      <c r="BN10" s="48">
        <v>1</v>
      </c>
      <c r="BO10" s="48"/>
      <c r="BP10" s="48">
        <v>1</v>
      </c>
      <c r="BQ10" s="48"/>
      <c r="BR10" s="48">
        <v>1</v>
      </c>
      <c r="BS10" s="48"/>
      <c r="BT10" s="48">
        <v>1</v>
      </c>
      <c r="BU10" s="48"/>
      <c r="BV10" s="48">
        <v>1</v>
      </c>
      <c r="BW10" s="48"/>
      <c r="BX10" s="48">
        <v>1</v>
      </c>
      <c r="BY10" s="51"/>
      <c r="BZ10" s="51">
        <v>1</v>
      </c>
      <c r="CA10" s="48"/>
      <c r="CB10" s="48">
        <v>1</v>
      </c>
      <c r="CC10" s="48"/>
      <c r="CD10" s="48">
        <v>1</v>
      </c>
      <c r="CE10" s="48"/>
      <c r="CF10" s="48">
        <v>1</v>
      </c>
      <c r="CG10" s="48"/>
      <c r="CH10" s="48">
        <v>1</v>
      </c>
      <c r="CI10" s="48"/>
      <c r="CJ10" s="48">
        <v>1</v>
      </c>
      <c r="CK10" s="48"/>
      <c r="CL10" s="48">
        <v>1</v>
      </c>
      <c r="CM10" s="48"/>
      <c r="CN10" s="48">
        <v>1</v>
      </c>
      <c r="CO10" s="48"/>
      <c r="CP10" s="48">
        <v>1</v>
      </c>
      <c r="CQ10" s="48"/>
      <c r="CR10" s="48">
        <v>1</v>
      </c>
      <c r="CS10" s="48"/>
      <c r="CT10" s="48">
        <v>1</v>
      </c>
      <c r="CU10" s="48"/>
      <c r="CV10" s="48">
        <v>1</v>
      </c>
      <c r="CW10" s="48"/>
      <c r="CX10" s="48">
        <v>1</v>
      </c>
      <c r="CY10" s="48"/>
      <c r="CZ10" s="48">
        <v>1</v>
      </c>
      <c r="DA10" s="48"/>
      <c r="DB10" s="48">
        <v>1</v>
      </c>
      <c r="DC10" s="48"/>
      <c r="DD10" s="48">
        <v>1</v>
      </c>
      <c r="DE10" s="48"/>
      <c r="DF10" s="48">
        <v>1</v>
      </c>
      <c r="DG10" s="48"/>
      <c r="DH10" s="48">
        <v>1</v>
      </c>
      <c r="DI10" s="48"/>
      <c r="DJ10" s="48">
        <v>1</v>
      </c>
      <c r="DK10" s="48"/>
      <c r="DL10" s="48">
        <v>1</v>
      </c>
      <c r="DM10" s="48"/>
      <c r="DN10" s="48">
        <v>1</v>
      </c>
      <c r="DO10" s="48"/>
      <c r="DP10" s="48">
        <v>1</v>
      </c>
      <c r="DQ10" s="48"/>
      <c r="DR10" s="48">
        <v>1</v>
      </c>
      <c r="DS10" s="48"/>
      <c r="DT10" s="48">
        <v>1</v>
      </c>
      <c r="DU10" s="48"/>
      <c r="DV10" s="48">
        <v>1</v>
      </c>
      <c r="DW10" s="48"/>
      <c r="DX10" s="48">
        <v>1</v>
      </c>
      <c r="DY10" s="48"/>
      <c r="DZ10" s="48">
        <v>1</v>
      </c>
      <c r="EA10" s="48"/>
      <c r="EB10" s="48">
        <v>1</v>
      </c>
      <c r="EC10" s="48"/>
      <c r="ED10" s="48">
        <v>1</v>
      </c>
      <c r="EE10" s="48"/>
      <c r="EF10" s="48">
        <v>1</v>
      </c>
      <c r="EG10" s="48"/>
      <c r="EH10" s="48">
        <v>1</v>
      </c>
      <c r="EI10" s="48"/>
      <c r="EJ10" s="48">
        <v>1</v>
      </c>
      <c r="EK10" s="48"/>
      <c r="EL10" s="48">
        <v>1</v>
      </c>
      <c r="EM10" s="48"/>
      <c r="EN10" s="48">
        <v>1</v>
      </c>
      <c r="EO10" s="48"/>
      <c r="EP10" s="48"/>
      <c r="EQ10" s="52"/>
      <c r="ER10" s="52"/>
    </row>
    <row r="11" spans="1:148" s="1" customFormat="1" ht="15" customHeight="1" x14ac:dyDescent="0.25">
      <c r="A11" s="55">
        <v>1</v>
      </c>
      <c r="B11" s="55">
        <v>1</v>
      </c>
      <c r="C11" s="53" t="s">
        <v>153</v>
      </c>
      <c r="D11" s="169" t="s">
        <v>154</v>
      </c>
      <c r="E11" s="45"/>
      <c r="F11" s="54"/>
      <c r="G11" s="54"/>
      <c r="H11" s="54"/>
      <c r="I11" s="54"/>
      <c r="J11" s="54"/>
      <c r="K11" s="54"/>
      <c r="L11" s="54"/>
      <c r="M11" s="54"/>
      <c r="N11" s="54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/>
      <c r="DB11" s="170"/>
      <c r="DC11" s="170"/>
      <c r="DD11" s="170"/>
      <c r="DE11" s="170"/>
      <c r="DF11" s="170"/>
      <c r="DG11" s="170"/>
      <c r="DH11" s="170"/>
      <c r="DI11" s="170"/>
      <c r="DJ11" s="170"/>
      <c r="DK11" s="170"/>
      <c r="DL11" s="170"/>
      <c r="DM11" s="170"/>
      <c r="DN11" s="170"/>
      <c r="DO11" s="170"/>
      <c r="DP11" s="170"/>
      <c r="DQ11" s="170"/>
      <c r="DR11" s="170"/>
      <c r="DS11" s="170"/>
      <c r="DT11" s="170"/>
      <c r="DU11" s="170"/>
      <c r="DV11" s="170"/>
      <c r="DW11" s="170"/>
      <c r="DX11" s="170"/>
      <c r="DY11" s="170"/>
      <c r="DZ11" s="170"/>
      <c r="EA11" s="170"/>
      <c r="EB11" s="170"/>
      <c r="EC11" s="170"/>
      <c r="ED11" s="170"/>
      <c r="EE11" s="170"/>
      <c r="EF11" s="170"/>
      <c r="EG11" s="170"/>
      <c r="EH11" s="170"/>
      <c r="EI11" s="170"/>
      <c r="EJ11" s="170"/>
      <c r="EK11" s="170"/>
      <c r="EL11" s="170"/>
      <c r="EM11" s="170"/>
      <c r="EN11" s="170"/>
      <c r="EO11" s="170"/>
      <c r="EP11" s="170"/>
      <c r="EQ11" s="170"/>
      <c r="ER11" s="170"/>
    </row>
    <row r="12" spans="1:148" s="1" customFormat="1" ht="15" customHeight="1" x14ac:dyDescent="0.25">
      <c r="A12" s="55">
        <v>2</v>
      </c>
      <c r="B12" s="55"/>
      <c r="C12" s="53" t="s">
        <v>155</v>
      </c>
      <c r="D12" s="169" t="s">
        <v>156</v>
      </c>
      <c r="E12" s="45"/>
      <c r="F12" s="54"/>
      <c r="G12" s="54"/>
      <c r="H12" s="54"/>
      <c r="I12" s="54"/>
      <c r="J12" s="54"/>
      <c r="K12" s="54"/>
      <c r="L12" s="54"/>
      <c r="M12" s="54"/>
      <c r="N12" s="54"/>
      <c r="O12" s="109">
        <f>SUM(O13:O22)</f>
        <v>0</v>
      </c>
      <c r="P12" s="109">
        <f t="shared" ref="P12:CA12" si="0">SUM(P13:P22)</f>
        <v>0</v>
      </c>
      <c r="Q12" s="109">
        <f t="shared" si="0"/>
        <v>0</v>
      </c>
      <c r="R12" s="109">
        <f t="shared" si="0"/>
        <v>0</v>
      </c>
      <c r="S12" s="109">
        <f t="shared" si="0"/>
        <v>0</v>
      </c>
      <c r="T12" s="109">
        <f t="shared" si="0"/>
        <v>0</v>
      </c>
      <c r="U12" s="109">
        <f t="shared" si="0"/>
        <v>990</v>
      </c>
      <c r="V12" s="109">
        <f t="shared" si="0"/>
        <v>14424768.960000001</v>
      </c>
      <c r="W12" s="109">
        <f t="shared" si="0"/>
        <v>0</v>
      </c>
      <c r="X12" s="109">
        <f t="shared" si="0"/>
        <v>0</v>
      </c>
      <c r="Y12" s="109">
        <f t="shared" si="0"/>
        <v>0</v>
      </c>
      <c r="Z12" s="109">
        <f t="shared" si="0"/>
        <v>0</v>
      </c>
      <c r="AA12" s="109">
        <f t="shared" si="0"/>
        <v>40</v>
      </c>
      <c r="AB12" s="109">
        <f t="shared" si="0"/>
        <v>569665.37599999993</v>
      </c>
      <c r="AC12" s="109">
        <f t="shared" si="0"/>
        <v>0</v>
      </c>
      <c r="AD12" s="109">
        <f t="shared" si="0"/>
        <v>0</v>
      </c>
      <c r="AE12" s="109">
        <f t="shared" si="0"/>
        <v>0</v>
      </c>
      <c r="AF12" s="109">
        <f t="shared" si="0"/>
        <v>0</v>
      </c>
      <c r="AG12" s="109">
        <f t="shared" si="0"/>
        <v>0</v>
      </c>
      <c r="AH12" s="109">
        <f t="shared" si="0"/>
        <v>0</v>
      </c>
      <c r="AI12" s="109">
        <f t="shared" si="0"/>
        <v>0</v>
      </c>
      <c r="AJ12" s="109">
        <f t="shared" si="0"/>
        <v>0</v>
      </c>
      <c r="AK12" s="109">
        <f t="shared" si="0"/>
        <v>205</v>
      </c>
      <c r="AL12" s="109">
        <f t="shared" si="0"/>
        <v>4028960.32</v>
      </c>
      <c r="AM12" s="109">
        <f t="shared" si="0"/>
        <v>0</v>
      </c>
      <c r="AN12" s="109">
        <f t="shared" si="0"/>
        <v>0</v>
      </c>
      <c r="AO12" s="109">
        <f t="shared" si="0"/>
        <v>0</v>
      </c>
      <c r="AP12" s="109">
        <f t="shared" si="0"/>
        <v>0</v>
      </c>
      <c r="AQ12" s="109">
        <f t="shared" si="0"/>
        <v>0</v>
      </c>
      <c r="AR12" s="109">
        <f t="shared" si="0"/>
        <v>0</v>
      </c>
      <c r="AS12" s="109">
        <f t="shared" si="0"/>
        <v>1355</v>
      </c>
      <c r="AT12" s="109">
        <f t="shared" si="0"/>
        <v>20754211.072000001</v>
      </c>
      <c r="AU12" s="109">
        <f t="shared" si="0"/>
        <v>504</v>
      </c>
      <c r="AV12" s="109">
        <f t="shared" si="0"/>
        <v>7722044.0639999993</v>
      </c>
      <c r="AW12" s="109">
        <f t="shared" si="0"/>
        <v>438</v>
      </c>
      <c r="AX12" s="109">
        <f t="shared" si="0"/>
        <v>6829165.6720000003</v>
      </c>
      <c r="AY12" s="109">
        <f t="shared" si="0"/>
        <v>200</v>
      </c>
      <c r="AZ12" s="109">
        <f t="shared" si="0"/>
        <v>2684674.7199999997</v>
      </c>
      <c r="BA12" s="109">
        <f t="shared" si="0"/>
        <v>0</v>
      </c>
      <c r="BB12" s="109">
        <f t="shared" si="0"/>
        <v>0</v>
      </c>
      <c r="BC12" s="109">
        <f t="shared" si="0"/>
        <v>0</v>
      </c>
      <c r="BD12" s="109">
        <f t="shared" si="0"/>
        <v>0</v>
      </c>
      <c r="BE12" s="109">
        <f t="shared" si="0"/>
        <v>24</v>
      </c>
      <c r="BF12" s="109">
        <f t="shared" si="0"/>
        <v>388089.40799999994</v>
      </c>
      <c r="BG12" s="109">
        <f t="shared" si="0"/>
        <v>11</v>
      </c>
      <c r="BH12" s="109">
        <f t="shared" si="0"/>
        <v>177874.31199999998</v>
      </c>
      <c r="BI12" s="109">
        <f t="shared" si="0"/>
        <v>618</v>
      </c>
      <c r="BJ12" s="109">
        <f t="shared" si="0"/>
        <v>9993302.2559999991</v>
      </c>
      <c r="BK12" s="109">
        <f t="shared" si="0"/>
        <v>0</v>
      </c>
      <c r="BL12" s="109">
        <f t="shared" si="0"/>
        <v>0</v>
      </c>
      <c r="BM12" s="109">
        <f t="shared" si="0"/>
        <v>0</v>
      </c>
      <c r="BN12" s="109">
        <f t="shared" si="0"/>
        <v>0</v>
      </c>
      <c r="BO12" s="109">
        <f t="shared" si="0"/>
        <v>0</v>
      </c>
      <c r="BP12" s="109">
        <f t="shared" si="0"/>
        <v>0</v>
      </c>
      <c r="BQ12" s="109">
        <f t="shared" si="0"/>
        <v>0</v>
      </c>
      <c r="BR12" s="109">
        <f t="shared" si="0"/>
        <v>0</v>
      </c>
      <c r="BS12" s="109">
        <f t="shared" si="0"/>
        <v>0</v>
      </c>
      <c r="BT12" s="109">
        <f t="shared" si="0"/>
        <v>0</v>
      </c>
      <c r="BU12" s="109">
        <f t="shared" si="0"/>
        <v>0</v>
      </c>
      <c r="BV12" s="109">
        <f t="shared" si="0"/>
        <v>0</v>
      </c>
      <c r="BW12" s="109">
        <f t="shared" si="0"/>
        <v>0</v>
      </c>
      <c r="BX12" s="109">
        <f t="shared" si="0"/>
        <v>0</v>
      </c>
      <c r="BY12" s="109">
        <f t="shared" si="0"/>
        <v>0</v>
      </c>
      <c r="BZ12" s="109">
        <f t="shared" si="0"/>
        <v>0</v>
      </c>
      <c r="CA12" s="109">
        <f t="shared" si="0"/>
        <v>0</v>
      </c>
      <c r="CB12" s="109">
        <f t="shared" ref="CB12:EM12" si="1">SUM(CB13:CB22)</f>
        <v>0</v>
      </c>
      <c r="CC12" s="109">
        <f t="shared" si="1"/>
        <v>0</v>
      </c>
      <c r="CD12" s="109">
        <f t="shared" si="1"/>
        <v>0</v>
      </c>
      <c r="CE12" s="109">
        <f t="shared" si="1"/>
        <v>0</v>
      </c>
      <c r="CF12" s="109">
        <f t="shared" si="1"/>
        <v>0</v>
      </c>
      <c r="CG12" s="109">
        <f t="shared" si="1"/>
        <v>0</v>
      </c>
      <c r="CH12" s="109">
        <f t="shared" si="1"/>
        <v>0</v>
      </c>
      <c r="CI12" s="109">
        <f t="shared" si="1"/>
        <v>0</v>
      </c>
      <c r="CJ12" s="109">
        <f t="shared" si="1"/>
        <v>0</v>
      </c>
      <c r="CK12" s="109">
        <f t="shared" si="1"/>
        <v>64</v>
      </c>
      <c r="CL12" s="109">
        <f t="shared" si="1"/>
        <v>896969.69599999988</v>
      </c>
      <c r="CM12" s="109">
        <f t="shared" si="1"/>
        <v>0</v>
      </c>
      <c r="CN12" s="109">
        <f t="shared" si="1"/>
        <v>0</v>
      </c>
      <c r="CO12" s="109">
        <f t="shared" si="1"/>
        <v>0</v>
      </c>
      <c r="CP12" s="109">
        <f t="shared" si="1"/>
        <v>0</v>
      </c>
      <c r="CQ12" s="109">
        <f t="shared" si="1"/>
        <v>0</v>
      </c>
      <c r="CR12" s="109">
        <f t="shared" si="1"/>
        <v>0</v>
      </c>
      <c r="CS12" s="109">
        <f t="shared" si="1"/>
        <v>0</v>
      </c>
      <c r="CT12" s="109">
        <f t="shared" si="1"/>
        <v>0</v>
      </c>
      <c r="CU12" s="109">
        <f t="shared" si="1"/>
        <v>0</v>
      </c>
      <c r="CV12" s="109">
        <f t="shared" si="1"/>
        <v>0</v>
      </c>
      <c r="CW12" s="109">
        <f t="shared" si="1"/>
        <v>509</v>
      </c>
      <c r="CX12" s="109">
        <f t="shared" si="1"/>
        <v>8298801.0335999997</v>
      </c>
      <c r="CY12" s="109">
        <f t="shared" si="1"/>
        <v>0</v>
      </c>
      <c r="CZ12" s="109">
        <f t="shared" si="1"/>
        <v>0</v>
      </c>
      <c r="DA12" s="109">
        <f t="shared" si="1"/>
        <v>0</v>
      </c>
      <c r="DB12" s="109">
        <f t="shared" si="1"/>
        <v>0</v>
      </c>
      <c r="DC12" s="109">
        <f t="shared" si="1"/>
        <v>0</v>
      </c>
      <c r="DD12" s="109">
        <f t="shared" si="1"/>
        <v>0</v>
      </c>
      <c r="DE12" s="109">
        <f t="shared" si="1"/>
        <v>0</v>
      </c>
      <c r="DF12" s="109">
        <f t="shared" si="1"/>
        <v>0</v>
      </c>
      <c r="DG12" s="109">
        <f t="shared" si="1"/>
        <v>0</v>
      </c>
      <c r="DH12" s="109">
        <f t="shared" si="1"/>
        <v>0</v>
      </c>
      <c r="DI12" s="109">
        <f t="shared" si="1"/>
        <v>0</v>
      </c>
      <c r="DJ12" s="109">
        <f t="shared" si="1"/>
        <v>0</v>
      </c>
      <c r="DK12" s="109">
        <f t="shared" si="1"/>
        <v>0</v>
      </c>
      <c r="DL12" s="109">
        <f t="shared" si="1"/>
        <v>0</v>
      </c>
      <c r="DM12" s="109">
        <f t="shared" si="1"/>
        <v>0</v>
      </c>
      <c r="DN12" s="109">
        <f t="shared" si="1"/>
        <v>0</v>
      </c>
      <c r="DO12" s="109">
        <f t="shared" si="1"/>
        <v>0</v>
      </c>
      <c r="DP12" s="109">
        <f t="shared" si="1"/>
        <v>0</v>
      </c>
      <c r="DQ12" s="109">
        <f t="shared" si="1"/>
        <v>0</v>
      </c>
      <c r="DR12" s="109">
        <f t="shared" si="1"/>
        <v>0</v>
      </c>
      <c r="DS12" s="109">
        <f t="shared" si="1"/>
        <v>0</v>
      </c>
      <c r="DT12" s="109">
        <f t="shared" si="1"/>
        <v>0</v>
      </c>
      <c r="DU12" s="109">
        <f t="shared" si="1"/>
        <v>0</v>
      </c>
      <c r="DV12" s="109">
        <f t="shared" si="1"/>
        <v>0</v>
      </c>
      <c r="DW12" s="109">
        <f t="shared" si="1"/>
        <v>0</v>
      </c>
      <c r="DX12" s="109">
        <f t="shared" si="1"/>
        <v>0</v>
      </c>
      <c r="DY12" s="109">
        <f t="shared" si="1"/>
        <v>0</v>
      </c>
      <c r="DZ12" s="109">
        <f t="shared" si="1"/>
        <v>0</v>
      </c>
      <c r="EA12" s="109">
        <f t="shared" si="1"/>
        <v>0</v>
      </c>
      <c r="EB12" s="109">
        <f t="shared" si="1"/>
        <v>0</v>
      </c>
      <c r="EC12" s="109">
        <f t="shared" si="1"/>
        <v>0</v>
      </c>
      <c r="ED12" s="109">
        <f t="shared" si="1"/>
        <v>0</v>
      </c>
      <c r="EE12" s="109">
        <f t="shared" si="1"/>
        <v>0</v>
      </c>
      <c r="EF12" s="109">
        <f t="shared" si="1"/>
        <v>0</v>
      </c>
      <c r="EG12" s="109">
        <f t="shared" si="1"/>
        <v>0</v>
      </c>
      <c r="EH12" s="109">
        <f t="shared" si="1"/>
        <v>0</v>
      </c>
      <c r="EI12" s="109">
        <f t="shared" si="1"/>
        <v>0</v>
      </c>
      <c r="EJ12" s="109">
        <f t="shared" si="1"/>
        <v>0</v>
      </c>
      <c r="EK12" s="109">
        <f t="shared" si="1"/>
        <v>0</v>
      </c>
      <c r="EL12" s="109">
        <f t="shared" si="1"/>
        <v>0</v>
      </c>
      <c r="EM12" s="109">
        <f t="shared" si="1"/>
        <v>0</v>
      </c>
      <c r="EN12" s="109">
        <f t="shared" ref="EN12:EQ12" si="2">SUM(EN13:EN22)</f>
        <v>0</v>
      </c>
      <c r="EO12" s="109">
        <f t="shared" si="2"/>
        <v>50</v>
      </c>
      <c r="EP12" s="109">
        <f>SUM(EP13:EP22)</f>
        <v>6770728.8626133334</v>
      </c>
      <c r="EQ12" s="109">
        <f t="shared" si="2"/>
        <v>5008</v>
      </c>
      <c r="ER12" s="109">
        <f>SUM(ER13:ER22)</f>
        <v>83539255.752213344</v>
      </c>
    </row>
    <row r="13" spans="1:148" s="1" customFormat="1" ht="30" x14ac:dyDescent="0.25">
      <c r="A13" s="55"/>
      <c r="B13" s="55">
        <v>1</v>
      </c>
      <c r="C13" s="56" t="s">
        <v>157</v>
      </c>
      <c r="D13" s="57" t="s">
        <v>158</v>
      </c>
      <c r="E13" s="58">
        <v>13916</v>
      </c>
      <c r="F13" s="59">
        <v>0.83</v>
      </c>
      <c r="G13" s="60"/>
      <c r="H13" s="61">
        <v>1</v>
      </c>
      <c r="I13" s="61"/>
      <c r="J13" s="61"/>
      <c r="K13" s="62">
        <v>1.4</v>
      </c>
      <c r="L13" s="62">
        <v>1.68</v>
      </c>
      <c r="M13" s="62">
        <v>2.23</v>
      </c>
      <c r="N13" s="62">
        <v>2.57</v>
      </c>
      <c r="O13" s="63"/>
      <c r="P13" s="64">
        <f>O13*E13*F13*H13*K13*$P$10</f>
        <v>0</v>
      </c>
      <c r="Q13" s="65"/>
      <c r="R13" s="64">
        <f>Q13*E13*F13*H13*K13*$R$10</f>
        <v>0</v>
      </c>
      <c r="S13" s="65"/>
      <c r="T13" s="65">
        <f>S13*E13*F13*H13*K13*$T$10</f>
        <v>0</v>
      </c>
      <c r="U13" s="63">
        <v>300</v>
      </c>
      <c r="V13" s="64">
        <f t="shared" ref="V13:V18" si="3">SUM(U13*$E13*$F13*$H13*$K13*$V$10)</f>
        <v>4851117.5999999996</v>
      </c>
      <c r="W13" s="63"/>
      <c r="X13" s="65">
        <f>SUM(W13*E13*F13*H13*K13*$X$10)</f>
        <v>0</v>
      </c>
      <c r="Y13" s="63"/>
      <c r="Z13" s="64">
        <f>SUM(Y13*E13*F13*H13*K13*$Z$10)</f>
        <v>0</v>
      </c>
      <c r="AA13" s="65"/>
      <c r="AB13" s="64">
        <f>SUM(AA13*E13*F13*H13*K13*$AB$10)</f>
        <v>0</v>
      </c>
      <c r="AC13" s="64"/>
      <c r="AD13" s="64"/>
      <c r="AE13" s="65"/>
      <c r="AF13" s="64">
        <f>SUM(AE13*E13*F13*H13*K13*$AF$10)</f>
        <v>0</v>
      </c>
      <c r="AG13" s="65"/>
      <c r="AH13" s="64">
        <f>SUM(AG13*E13*F13*H13*L13*$AH$10)</f>
        <v>0</v>
      </c>
      <c r="AI13" s="65"/>
      <c r="AJ13" s="64">
        <f>SUM(AI13*E13*F13*H13*L13*$AJ$10)</f>
        <v>0</v>
      </c>
      <c r="AK13" s="63"/>
      <c r="AL13" s="64">
        <f>SUM(AK13*E13*F13*H13*K13*$AL$10)</f>
        <v>0</v>
      </c>
      <c r="AM13" s="65"/>
      <c r="AN13" s="65">
        <f>SUM(AM13*E13*F13*H13*K13*$AN$10)</f>
        <v>0</v>
      </c>
      <c r="AO13" s="63"/>
      <c r="AP13" s="64">
        <f>SUM(AO13*E13*F13*H13*K13*$AP$10)</f>
        <v>0</v>
      </c>
      <c r="AQ13" s="63"/>
      <c r="AR13" s="64">
        <f>SUM(AQ13*E13*F13*H13*K13*$AR$10)</f>
        <v>0</v>
      </c>
      <c r="AS13" s="65">
        <v>1000</v>
      </c>
      <c r="AT13" s="64">
        <f t="shared" ref="AT13:AT18" si="4">SUM(E13*F13*H13*K13*AS13*$AT$10)</f>
        <v>16170391.999999998</v>
      </c>
      <c r="AU13" s="63">
        <v>360</v>
      </c>
      <c r="AV13" s="64">
        <f t="shared" ref="AV13:AV22" si="5">SUM(AU13*E13*F13*H13*K13*$AV$10)</f>
        <v>5821341.1199999992</v>
      </c>
      <c r="AW13" s="66">
        <v>310</v>
      </c>
      <c r="AX13" s="64">
        <f>SUM(AW13*E13*F13*H13*K13*$AX$10)</f>
        <v>5012821.5199999996</v>
      </c>
      <c r="AY13" s="63">
        <v>20</v>
      </c>
      <c r="AZ13" s="65">
        <f t="shared" ref="AZ13:AZ22" si="6">SUM(AY13*E13*F13*H13*K13*$AZ$10)</f>
        <v>323407.83999999997</v>
      </c>
      <c r="BA13" s="63"/>
      <c r="BB13" s="64">
        <f>SUM(BA13*E13*F13*H13*K13*$BB$10)</f>
        <v>0</v>
      </c>
      <c r="BC13" s="63"/>
      <c r="BD13" s="64">
        <f>SUM(BC13*E13*F13*H13*K13*$BD$10)</f>
        <v>0</v>
      </c>
      <c r="BE13" s="63">
        <v>24</v>
      </c>
      <c r="BF13" s="64">
        <f>SUM(BE13*E13*F13*H13*K13*$BF$10)</f>
        <v>388089.40799999994</v>
      </c>
      <c r="BG13" s="63">
        <v>11</v>
      </c>
      <c r="BH13" s="64">
        <f>SUM(BG13*E13*F13*H13*K13*$BH$10)</f>
        <v>177874.31199999998</v>
      </c>
      <c r="BI13" s="63">
        <v>618</v>
      </c>
      <c r="BJ13" s="64">
        <f t="shared" ref="BJ13:BJ18" si="7">BI13*E13*F13*H13*K13*$BJ$10</f>
        <v>9993302.2559999991</v>
      </c>
      <c r="BK13" s="63"/>
      <c r="BL13" s="64">
        <f>BK13*E13*F13*H13*K13*$BL$10</f>
        <v>0</v>
      </c>
      <c r="BM13" s="63"/>
      <c r="BN13" s="64">
        <f>BM13*E13*F13*H13*K13*$BN$10</f>
        <v>0</v>
      </c>
      <c r="BO13" s="63"/>
      <c r="BP13" s="64">
        <f>SUM(BO13*E13*F13*H13*K13*$BP$10)</f>
        <v>0</v>
      </c>
      <c r="BQ13" s="63"/>
      <c r="BR13" s="64">
        <f>SUM(BQ13*E13*F13*H13*K13*$BR$10)</f>
        <v>0</v>
      </c>
      <c r="BS13" s="63"/>
      <c r="BT13" s="64">
        <f>SUM(BS13*E13*F13*H13*K13*$BT$10)</f>
        <v>0</v>
      </c>
      <c r="BU13" s="63"/>
      <c r="BV13" s="64">
        <f>SUM(BU13*E13*F13*H13*K13*$BV$10)</f>
        <v>0</v>
      </c>
      <c r="BW13" s="63"/>
      <c r="BX13" s="64">
        <f>SUM(BW13*E13*F13*H13*K13*$BX$10)</f>
        <v>0</v>
      </c>
      <c r="BY13" s="67"/>
      <c r="BZ13" s="68">
        <f>BY13*E13*F13*H13*K13*$BZ$10</f>
        <v>0</v>
      </c>
      <c r="CA13" s="63"/>
      <c r="CB13" s="64">
        <f>SUM(CA13*E13*F13*H13*K13*$CB$10)</f>
        <v>0</v>
      </c>
      <c r="CC13" s="65"/>
      <c r="CD13" s="64">
        <f>SUM(CC13*E13*F13*H13*K13*$CD$10)</f>
        <v>0</v>
      </c>
      <c r="CE13" s="63"/>
      <c r="CF13" s="64">
        <f>SUM(CE13*E13*F13*H13*K13*$CF$10)</f>
        <v>0</v>
      </c>
      <c r="CG13" s="63"/>
      <c r="CH13" s="64">
        <f>SUM(CG13*E13*F13*H13*K13*$CH$10)</f>
        <v>0</v>
      </c>
      <c r="CI13" s="63"/>
      <c r="CJ13" s="64">
        <f>CI13*E13*F13*H13*K13*$CJ$10</f>
        <v>0</v>
      </c>
      <c r="CK13" s="63">
        <v>0</v>
      </c>
      <c r="CL13" s="64">
        <f>SUM(CK13*E13*F13*H13*K13*$CL$10)</f>
        <v>0</v>
      </c>
      <c r="CM13" s="65"/>
      <c r="CN13" s="64">
        <f>SUM(CM13*E13*F13*H13*L13*$CN$10)</f>
        <v>0</v>
      </c>
      <c r="CO13" s="63"/>
      <c r="CP13" s="64">
        <f>SUM(CO13*E13*F13*H13*L13*$CP$10)</f>
        <v>0</v>
      </c>
      <c r="CQ13" s="63"/>
      <c r="CR13" s="64">
        <f>SUM(CQ13*E13*F13*H13*L13*$CR$10)</f>
        <v>0</v>
      </c>
      <c r="CS13" s="65"/>
      <c r="CT13" s="64">
        <f>SUM(CS13*E13*F13*H13*L13*$CT$10)</f>
        <v>0</v>
      </c>
      <c r="CU13" s="65"/>
      <c r="CV13" s="64">
        <f>SUM(CU13*E13*F13*H13*L13*$CV$10)</f>
        <v>0</v>
      </c>
      <c r="CW13" s="65">
        <v>359</v>
      </c>
      <c r="CX13" s="64">
        <f t="shared" ref="CX13:CX18" si="8">SUM(CW13*E13*F13*H13*L13*$CX$10)</f>
        <v>6966204.8735999996</v>
      </c>
      <c r="CY13" s="63"/>
      <c r="CZ13" s="64">
        <f>SUM(CY13*E13*F13*H13*L13*$CZ$10)</f>
        <v>0</v>
      </c>
      <c r="DA13" s="63"/>
      <c r="DB13" s="64">
        <f>SUM(DA13*E13*F13*H13*L13*$DB$10)</f>
        <v>0</v>
      </c>
      <c r="DC13" s="63"/>
      <c r="DD13" s="64">
        <f>SUM(DC13*E13*F13*H13*L13*$DD$10)</f>
        <v>0</v>
      </c>
      <c r="DE13" s="65"/>
      <c r="DF13" s="64">
        <f>SUM(DE13*E13*F13*H13*L13*$DF$10)</f>
        <v>0</v>
      </c>
      <c r="DG13" s="63"/>
      <c r="DH13" s="64">
        <f>SUM(DG13*E13*F13*H13*L13*$DH$10)</f>
        <v>0</v>
      </c>
      <c r="DI13" s="63"/>
      <c r="DJ13" s="64">
        <f>SUM(DI13*E13*F13*H13*L13*$DJ$10)</f>
        <v>0</v>
      </c>
      <c r="DK13" s="63"/>
      <c r="DL13" s="64">
        <f>SUM(DK13*E13*F13*H13*L13*$DL$10)</f>
        <v>0</v>
      </c>
      <c r="DM13" s="63"/>
      <c r="DN13" s="64">
        <f>SUM(DM13*E13*F13*H13*L13*$DN$10)</f>
        <v>0</v>
      </c>
      <c r="DO13" s="63"/>
      <c r="DP13" s="64">
        <f>SUM(DO13*E13*F13*H13*L13*$DP$10)</f>
        <v>0</v>
      </c>
      <c r="DQ13" s="63"/>
      <c r="DR13" s="64">
        <f>DQ13*E13*F13*H13*L13*$DR$10</f>
        <v>0</v>
      </c>
      <c r="DS13" s="63"/>
      <c r="DT13" s="64">
        <f>SUM(DS13*E13*F13*H13*L13*$DT$10)</f>
        <v>0</v>
      </c>
      <c r="DU13" s="63"/>
      <c r="DV13" s="64">
        <f>SUM(DU13*E13*F13*H13*L13*$DV$10)</f>
        <v>0</v>
      </c>
      <c r="DW13" s="63"/>
      <c r="DX13" s="64">
        <f>SUM(DW13*E13*F13*H13*M13*$DX$10)</f>
        <v>0</v>
      </c>
      <c r="DY13" s="63"/>
      <c r="DZ13" s="64">
        <f>SUM(DY13*E13*F13*H13*N13*$DZ$10)</f>
        <v>0</v>
      </c>
      <c r="EA13" s="63"/>
      <c r="EB13" s="64">
        <f>SUM(EA13*E13*F13*H13*K13*$EB$10)</f>
        <v>0</v>
      </c>
      <c r="EC13" s="63"/>
      <c r="ED13" s="64">
        <f>SUM(EC13*E13*F13*H13*K13*$ED$10)</f>
        <v>0</v>
      </c>
      <c r="EE13" s="63"/>
      <c r="EF13" s="64">
        <f>SUM(EE13*E13*F13*H13*K13*$EF$10)</f>
        <v>0</v>
      </c>
      <c r="EG13" s="63"/>
      <c r="EH13" s="64">
        <f>SUM(EG13*E13*F13*H13*K13*$EH$10)</f>
        <v>0</v>
      </c>
      <c r="EI13" s="63"/>
      <c r="EJ13" s="64">
        <f>EI13*E13*F13*H13*K13*$EJ$10</f>
        <v>0</v>
      </c>
      <c r="EK13" s="63"/>
      <c r="EL13" s="64">
        <f t="shared" ref="EL13:EL22" si="9">EK13*E13*F13*H13*K13*$EL$10</f>
        <v>0</v>
      </c>
      <c r="EM13" s="63"/>
      <c r="EN13" s="64"/>
      <c r="EO13" s="69"/>
      <c r="EP13" s="69"/>
      <c r="EQ13" s="70">
        <f t="shared" ref="EQ13:ER22" si="10">SUM(O13,Y13,Q13,S13,AA13,U13,W13,AE13,AG13,AI13,AK13,AM13,AS13,AU13,AW13,AQ13,CM13,CS13,CW13,CA13,CC13,DC13,DE13,DG13,DI13,DK13,DM13,DO13,AY13,AO13,BA13,BC13,BE13,BG13,BI13,BK13,BM13,BO13,BQ13,BS13,BU13,EE13,EG13,EA13,EC13,BW13,BY13,CU13,CO13,CQ13,CY13,DA13,CE13,CG13,CI13,CK13,DQ13,DS13,DU13,DW13,DY13,EI13,EK13,EM13,EO13)</f>
        <v>3002</v>
      </c>
      <c r="ER13" s="70">
        <f t="shared" si="10"/>
        <v>49704550.9296</v>
      </c>
    </row>
    <row r="14" spans="1:148" s="1" customFormat="1" ht="25.5" customHeight="1" x14ac:dyDescent="0.25">
      <c r="A14" s="55"/>
      <c r="B14" s="55">
        <v>2</v>
      </c>
      <c r="C14" s="56" t="s">
        <v>159</v>
      </c>
      <c r="D14" s="57" t="s">
        <v>160</v>
      </c>
      <c r="E14" s="58">
        <v>13916</v>
      </c>
      <c r="F14" s="59">
        <v>0.66</v>
      </c>
      <c r="G14" s="60"/>
      <c r="H14" s="61">
        <v>1</v>
      </c>
      <c r="I14" s="61"/>
      <c r="J14" s="61"/>
      <c r="K14" s="62">
        <v>1.4</v>
      </c>
      <c r="L14" s="62">
        <v>1.68</v>
      </c>
      <c r="M14" s="62">
        <v>2.23</v>
      </c>
      <c r="N14" s="62">
        <v>2.57</v>
      </c>
      <c r="O14" s="63"/>
      <c r="P14" s="64">
        <f>O14*E14*F14*H14*K14*$P$10</f>
        <v>0</v>
      </c>
      <c r="Q14" s="65"/>
      <c r="R14" s="64">
        <f>Q14*E14*F14*H14*K14*$R$10</f>
        <v>0</v>
      </c>
      <c r="S14" s="65"/>
      <c r="T14" s="65">
        <f>S14*E14*F14*H14*K14*$T$10</f>
        <v>0</v>
      </c>
      <c r="U14" s="63">
        <v>340</v>
      </c>
      <c r="V14" s="64">
        <f t="shared" si="3"/>
        <v>4371850.5600000005</v>
      </c>
      <c r="W14" s="63"/>
      <c r="X14" s="65">
        <f>SUM(W14*E14*F14*H14*K14*$X$10)</f>
        <v>0</v>
      </c>
      <c r="Y14" s="63"/>
      <c r="Z14" s="64">
        <f>SUM(Y14*E14*F14*H14*K14*$Z$10)</f>
        <v>0</v>
      </c>
      <c r="AA14" s="65">
        <v>3</v>
      </c>
      <c r="AB14" s="64">
        <f>SUM(AA14*E14*F14*H14*K14*$AB$10)</f>
        <v>38575.151999999995</v>
      </c>
      <c r="AC14" s="64"/>
      <c r="AD14" s="64"/>
      <c r="AE14" s="65"/>
      <c r="AF14" s="64">
        <f>SUM(AE14*E14*F14*H14*K14*$AF$10)</f>
        <v>0</v>
      </c>
      <c r="AG14" s="65"/>
      <c r="AH14" s="64">
        <f>SUM(AG14*E14*F14*H14*L14*$AH$10)</f>
        <v>0</v>
      </c>
      <c r="AI14" s="65"/>
      <c r="AJ14" s="64">
        <f>SUM(AI14*E14*F14*H14*L14*$AJ$10)</f>
        <v>0</v>
      </c>
      <c r="AK14" s="63"/>
      <c r="AL14" s="64">
        <f>SUM(AK14*E14*F14*H14*K14*$AL$10)</f>
        <v>0</v>
      </c>
      <c r="AM14" s="65"/>
      <c r="AN14" s="65">
        <f>SUM(AM14*E14*F14*H14*K14*$AN$10)</f>
        <v>0</v>
      </c>
      <c r="AO14" s="63"/>
      <c r="AP14" s="64">
        <f>SUM(AO14*E14*F14*H14*K14*$AP$10)</f>
        <v>0</v>
      </c>
      <c r="AQ14" s="63"/>
      <c r="AR14" s="64">
        <f>SUM(AQ14*E14*F14*H14*K14*$AR$10)</f>
        <v>0</v>
      </c>
      <c r="AS14" s="65">
        <v>250</v>
      </c>
      <c r="AT14" s="64">
        <f t="shared" si="4"/>
        <v>3214596.0000000005</v>
      </c>
      <c r="AU14" s="63">
        <f>38+16</f>
        <v>54</v>
      </c>
      <c r="AV14" s="64">
        <f t="shared" si="5"/>
        <v>694352.73600000003</v>
      </c>
      <c r="AW14" s="66">
        <v>23</v>
      </c>
      <c r="AX14" s="64">
        <f>SUM(AW14*E14*F14*H14*K14*$AX$10)</f>
        <v>295742.83199999999</v>
      </c>
      <c r="AY14" s="63"/>
      <c r="AZ14" s="65">
        <f t="shared" si="6"/>
        <v>0</v>
      </c>
      <c r="BA14" s="63"/>
      <c r="BB14" s="64">
        <f>SUM(BA14*E14*F14*H14*K14*$BB$10)</f>
        <v>0</v>
      </c>
      <c r="BC14" s="63"/>
      <c r="BD14" s="64">
        <f>SUM(BC14*E14*F14*H14*K14*$BD$10)</f>
        <v>0</v>
      </c>
      <c r="BE14" s="63"/>
      <c r="BF14" s="64">
        <f>SUM(BE14*E14*F14*H14*K14*$BF$10)</f>
        <v>0</v>
      </c>
      <c r="BG14" s="63"/>
      <c r="BH14" s="64">
        <f>SUM(BG14*E14*F14*H14*K14*$BH$10)</f>
        <v>0</v>
      </c>
      <c r="BI14" s="63"/>
      <c r="BJ14" s="64">
        <f t="shared" si="7"/>
        <v>0</v>
      </c>
      <c r="BK14" s="63"/>
      <c r="BL14" s="64">
        <f>BK14*E14*F14*H14*K14*$BL$10</f>
        <v>0</v>
      </c>
      <c r="BM14" s="63"/>
      <c r="BN14" s="64">
        <f>BM14*E14*F14*H14*K14*$BN$10</f>
        <v>0</v>
      </c>
      <c r="BO14" s="63"/>
      <c r="BP14" s="64">
        <f>SUM(BO14*E14*F14*H14*K14*$BP$10)</f>
        <v>0</v>
      </c>
      <c r="BQ14" s="63"/>
      <c r="BR14" s="64">
        <f>SUM(BQ14*E14*F14*H14*K14*$BR$10)</f>
        <v>0</v>
      </c>
      <c r="BS14" s="63"/>
      <c r="BT14" s="64">
        <f>SUM(BS14*E14*F14*H14*K14*$BT$10)</f>
        <v>0</v>
      </c>
      <c r="BU14" s="63"/>
      <c r="BV14" s="64">
        <f>SUM(BU14*E14*F14*H14*K14*$BV$10)</f>
        <v>0</v>
      </c>
      <c r="BW14" s="63"/>
      <c r="BX14" s="64">
        <f>SUM(BW14*E14*F14*H14*K14*$BX$10)</f>
        <v>0</v>
      </c>
      <c r="BY14" s="67"/>
      <c r="BZ14" s="68">
        <f>BY14*E14*F14*H14*K14*$BZ$10</f>
        <v>0</v>
      </c>
      <c r="CA14" s="63"/>
      <c r="CB14" s="64">
        <f>SUM(CA14*E14*F14*H14*K14*$CB$10)</f>
        <v>0</v>
      </c>
      <c r="CC14" s="65"/>
      <c r="CD14" s="64">
        <f>SUM(CC14*E14*F14*H14*K14*$CD$10)</f>
        <v>0</v>
      </c>
      <c r="CE14" s="63"/>
      <c r="CF14" s="64">
        <f>SUM(CE14*E14*F14*H14*K14*$CF$10)</f>
        <v>0</v>
      </c>
      <c r="CG14" s="63"/>
      <c r="CH14" s="64">
        <f>SUM(CG14*E14*F14*H14*K14*$CH$10)</f>
        <v>0</v>
      </c>
      <c r="CI14" s="63"/>
      <c r="CJ14" s="64">
        <f>CI14*E14*F14*H14*K14*$CJ$10</f>
        <v>0</v>
      </c>
      <c r="CK14" s="63">
        <v>2</v>
      </c>
      <c r="CL14" s="64">
        <f>SUM(CK14*E14*F14*H14*K14*$CL$10)</f>
        <v>25716.768000000004</v>
      </c>
      <c r="CM14" s="65"/>
      <c r="CN14" s="64">
        <f>SUM(CM14*E14*F14*H14*L14*$CN$10)</f>
        <v>0</v>
      </c>
      <c r="CO14" s="63"/>
      <c r="CP14" s="64">
        <f>SUM(CO14*E14*F14*H14*L14*$CP$10)</f>
        <v>0</v>
      </c>
      <c r="CQ14" s="63"/>
      <c r="CR14" s="64">
        <f>SUM(CQ14*E14*F14*H14*L14*$CR$10)</f>
        <v>0</v>
      </c>
      <c r="CS14" s="65"/>
      <c r="CT14" s="64">
        <f>SUM(CS14*E14*F14*H14*L14*$CT$10)</f>
        <v>0</v>
      </c>
      <c r="CU14" s="65"/>
      <c r="CV14" s="64">
        <f>SUM(CU14*E14*F14*H14*L14*$CV$10)</f>
        <v>0</v>
      </c>
      <c r="CW14" s="65"/>
      <c r="CX14" s="64">
        <f t="shared" si="8"/>
        <v>0</v>
      </c>
      <c r="CY14" s="63"/>
      <c r="CZ14" s="64">
        <f>SUM(CY14*E14*F14*H14*L14*$CZ$10)</f>
        <v>0</v>
      </c>
      <c r="DA14" s="63"/>
      <c r="DB14" s="64">
        <f>SUM(DA14*E14*F14*H14*L14*$DB$10)</f>
        <v>0</v>
      </c>
      <c r="DC14" s="63"/>
      <c r="DD14" s="64">
        <f>SUM(DC14*E14*F14*H14*L14*$DD$10)</f>
        <v>0</v>
      </c>
      <c r="DE14" s="65"/>
      <c r="DF14" s="64">
        <f>SUM(DE14*E14*F14*H14*L14*$DF$10)</f>
        <v>0</v>
      </c>
      <c r="DG14" s="63"/>
      <c r="DH14" s="64">
        <f>SUM(DG14*E14*F14*H14*L14*$DH$10)</f>
        <v>0</v>
      </c>
      <c r="DI14" s="63"/>
      <c r="DJ14" s="64">
        <f>SUM(DI14*E14*F14*H14*L14*$DJ$10)</f>
        <v>0</v>
      </c>
      <c r="DK14" s="63"/>
      <c r="DL14" s="64">
        <f>SUM(DK14*E14*F14*H14*L14*$DL$10)</f>
        <v>0</v>
      </c>
      <c r="DM14" s="63"/>
      <c r="DN14" s="64">
        <f>SUM(DM14*E14*F14*H14*L14*$DN$10)</f>
        <v>0</v>
      </c>
      <c r="DO14" s="63"/>
      <c r="DP14" s="64">
        <f>SUM(DO14*E14*F14*H14*L14*$DP$10)</f>
        <v>0</v>
      </c>
      <c r="DQ14" s="63"/>
      <c r="DR14" s="64">
        <f>DQ14*E14*F14*H14*L14*$DR$10</f>
        <v>0</v>
      </c>
      <c r="DS14" s="63"/>
      <c r="DT14" s="64">
        <f>SUM(DS14*E14*F14*H14*L14*$DT$10)</f>
        <v>0</v>
      </c>
      <c r="DU14" s="63"/>
      <c r="DV14" s="64">
        <f>SUM(DU14*E14*F14*H14*L14*$DV$10)</f>
        <v>0</v>
      </c>
      <c r="DW14" s="63"/>
      <c r="DX14" s="64">
        <f>SUM(DW14*E14*F14*H14*M14*$DX$10)</f>
        <v>0</v>
      </c>
      <c r="DY14" s="63"/>
      <c r="DZ14" s="64">
        <f>SUM(DY14*E14*F14*H14*N14*$DZ$10)</f>
        <v>0</v>
      </c>
      <c r="EA14" s="63"/>
      <c r="EB14" s="64">
        <f>SUM(EA14*E14*F14*H14*K14*$EB$10)</f>
        <v>0</v>
      </c>
      <c r="EC14" s="63"/>
      <c r="ED14" s="64">
        <f>SUM(EC14*E14*F14*H14*K14*$ED$10)</f>
        <v>0</v>
      </c>
      <c r="EE14" s="63"/>
      <c r="EF14" s="64">
        <f>SUM(EE14*E14*F14*H14*K14*$EF$10)</f>
        <v>0</v>
      </c>
      <c r="EG14" s="63"/>
      <c r="EH14" s="64">
        <f>SUM(EG14*E14*F14*H14*K14*$EH$10)</f>
        <v>0</v>
      </c>
      <c r="EI14" s="63"/>
      <c r="EJ14" s="64">
        <f>EI14*E14*F14*H14*K14*$EJ$10</f>
        <v>0</v>
      </c>
      <c r="EK14" s="63"/>
      <c r="EL14" s="64">
        <f t="shared" si="9"/>
        <v>0</v>
      </c>
      <c r="EM14" s="63"/>
      <c r="EN14" s="64"/>
      <c r="EO14" s="69"/>
      <c r="EP14" s="69"/>
      <c r="EQ14" s="70">
        <f t="shared" si="10"/>
        <v>672</v>
      </c>
      <c r="ER14" s="70">
        <f t="shared" si="10"/>
        <v>8640834.0480000004</v>
      </c>
    </row>
    <row r="15" spans="1:148" s="1" customFormat="1" ht="30" customHeight="1" x14ac:dyDescent="0.25">
      <c r="A15" s="55"/>
      <c r="B15" s="55">
        <v>3</v>
      </c>
      <c r="C15" s="56" t="s">
        <v>161</v>
      </c>
      <c r="D15" s="57" t="s">
        <v>162</v>
      </c>
      <c r="E15" s="58">
        <v>13916</v>
      </c>
      <c r="F15" s="62">
        <v>0.71</v>
      </c>
      <c r="G15" s="60"/>
      <c r="H15" s="61">
        <v>1</v>
      </c>
      <c r="I15" s="61"/>
      <c r="J15" s="61"/>
      <c r="K15" s="62">
        <v>1.4</v>
      </c>
      <c r="L15" s="62">
        <v>1.68</v>
      </c>
      <c r="M15" s="62">
        <v>2.23</v>
      </c>
      <c r="N15" s="62">
        <v>2.57</v>
      </c>
      <c r="O15" s="63"/>
      <c r="P15" s="64">
        <f>O15*E15*F15*H15*K15*$P$10</f>
        <v>0</v>
      </c>
      <c r="Q15" s="65"/>
      <c r="R15" s="64">
        <f>Q15*E15*F15*H15*K15*$R$10</f>
        <v>0</v>
      </c>
      <c r="S15" s="65"/>
      <c r="T15" s="65">
        <f>S15*E15*F15*H15*K15*$T$10</f>
        <v>0</v>
      </c>
      <c r="U15" s="63">
        <v>200</v>
      </c>
      <c r="V15" s="64">
        <f t="shared" si="3"/>
        <v>2766500.8</v>
      </c>
      <c r="W15" s="63"/>
      <c r="X15" s="65">
        <f>SUM(W15*E15*F15*H15*K15*$X$10)</f>
        <v>0</v>
      </c>
      <c r="Y15" s="63"/>
      <c r="Z15" s="64">
        <f>SUM(Y15*E15*F15*H15*K15*$Z$10)</f>
        <v>0</v>
      </c>
      <c r="AA15" s="65">
        <v>30</v>
      </c>
      <c r="AB15" s="64">
        <f>SUM(AA15*E15*F15*H15*K15*$AB$10)</f>
        <v>414975.11999999994</v>
      </c>
      <c r="AC15" s="64"/>
      <c r="AD15" s="64"/>
      <c r="AE15" s="65"/>
      <c r="AF15" s="64">
        <f>SUM(AE15*E15*F15*H15*K15*$AF$10)</f>
        <v>0</v>
      </c>
      <c r="AG15" s="65"/>
      <c r="AH15" s="64">
        <f>SUM(AG15*E15*F15*H15*L15*$AH$10)</f>
        <v>0</v>
      </c>
      <c r="AI15" s="65"/>
      <c r="AJ15" s="64">
        <f>SUM(AI15*E15*F15*H15*L15*$AJ$10)</f>
        <v>0</v>
      </c>
      <c r="AK15" s="63">
        <v>30</v>
      </c>
      <c r="AL15" s="64">
        <f>SUM(AK15*E15*F15*H15*K15*$AL$10)</f>
        <v>414975.11999999994</v>
      </c>
      <c r="AM15" s="65"/>
      <c r="AN15" s="65">
        <f>SUM(AM15*E15*F15*H15*K15*$AN$10)</f>
        <v>0</v>
      </c>
      <c r="AO15" s="63"/>
      <c r="AP15" s="64">
        <f>SUM(AO15*E15*F15*H15*K15*$AP$10)</f>
        <v>0</v>
      </c>
      <c r="AQ15" s="63"/>
      <c r="AR15" s="64">
        <f>SUM(AQ15*E15*F15*H15*K15*$AR$10)</f>
        <v>0</v>
      </c>
      <c r="AS15" s="65">
        <v>70</v>
      </c>
      <c r="AT15" s="64">
        <f t="shared" si="4"/>
        <v>968275.2799999998</v>
      </c>
      <c r="AU15" s="63">
        <v>84</v>
      </c>
      <c r="AV15" s="64">
        <f t="shared" si="5"/>
        <v>1161930.3359999999</v>
      </c>
      <c r="AW15" s="66">
        <v>95</v>
      </c>
      <c r="AX15" s="64">
        <f>SUM(AW15*E15*F15*H15*K15*$AX$10)</f>
        <v>1314087.8799999999</v>
      </c>
      <c r="AY15" s="63">
        <v>160</v>
      </c>
      <c r="AZ15" s="65">
        <f t="shared" si="6"/>
        <v>2213200.6399999997</v>
      </c>
      <c r="BA15" s="63"/>
      <c r="BB15" s="64">
        <f>SUM(BA15*E15*F15*H15*K15*$BB$10)</f>
        <v>0</v>
      </c>
      <c r="BC15" s="63"/>
      <c r="BD15" s="64">
        <f>SUM(BC15*E15*F15*H15*K15*$BD$10)</f>
        <v>0</v>
      </c>
      <c r="BE15" s="63"/>
      <c r="BF15" s="64">
        <f>SUM(BE15*E15*F15*H15*K15*$BF$10)</f>
        <v>0</v>
      </c>
      <c r="BG15" s="63"/>
      <c r="BH15" s="64">
        <f>SUM(BG15*E15*F15*H15*K15*$BH$10)</f>
        <v>0</v>
      </c>
      <c r="BI15" s="63"/>
      <c r="BJ15" s="64">
        <f t="shared" si="7"/>
        <v>0</v>
      </c>
      <c r="BK15" s="63"/>
      <c r="BL15" s="64">
        <f>BK15*E15*F15*H15*K15*$BL$10</f>
        <v>0</v>
      </c>
      <c r="BM15" s="63"/>
      <c r="BN15" s="64">
        <f>BM15*E15*F15*H15*K15*$BN$10</f>
        <v>0</v>
      </c>
      <c r="BO15" s="63"/>
      <c r="BP15" s="64">
        <f>SUM(BO15*E15*F15*H15*K15*$BP$10)</f>
        <v>0</v>
      </c>
      <c r="BQ15" s="63"/>
      <c r="BR15" s="64">
        <f>SUM(BQ15*E15*F15*H15*K15*$BR$10)</f>
        <v>0</v>
      </c>
      <c r="BS15" s="63"/>
      <c r="BT15" s="64">
        <f>SUM(BS15*E15*F15*H15*K15*$BT$10)</f>
        <v>0</v>
      </c>
      <c r="BU15" s="63"/>
      <c r="BV15" s="64">
        <f>SUM(BU15*E15*F15*H15*K15*$BV$10)</f>
        <v>0</v>
      </c>
      <c r="BW15" s="63"/>
      <c r="BX15" s="64">
        <f>SUM(BW15*E15*F15*H15*K15*$BX$10)</f>
        <v>0</v>
      </c>
      <c r="BY15" s="67"/>
      <c r="BZ15" s="68">
        <f>BY15*E15*F15*H15*K15*$BZ$10</f>
        <v>0</v>
      </c>
      <c r="CA15" s="63"/>
      <c r="CB15" s="64">
        <f>SUM(CA15*E15*F15*H15*K15*$CB$10)</f>
        <v>0</v>
      </c>
      <c r="CC15" s="65"/>
      <c r="CD15" s="64">
        <f>SUM(CC15*E15*F15*H15*K15*$CD$10)</f>
        <v>0</v>
      </c>
      <c r="CE15" s="63"/>
      <c r="CF15" s="64">
        <f>SUM(CE15*E15*F15*H15*K15*$CF$10)</f>
        <v>0</v>
      </c>
      <c r="CG15" s="63"/>
      <c r="CH15" s="64">
        <f>SUM(CG15*E15*F15*H15*K15*$CH$10)</f>
        <v>0</v>
      </c>
      <c r="CI15" s="63"/>
      <c r="CJ15" s="64">
        <f>CI15*E15*F15*H15*K15*$CJ$10</f>
        <v>0</v>
      </c>
      <c r="CK15" s="63">
        <v>60</v>
      </c>
      <c r="CL15" s="64">
        <f>SUM(CK15*E15*F15*H15*K15*$CL$10)</f>
        <v>829950.23999999987</v>
      </c>
      <c r="CM15" s="65"/>
      <c r="CN15" s="64">
        <f>SUM(CM15*E15*F15*H15*L15*$CN$10)</f>
        <v>0</v>
      </c>
      <c r="CO15" s="63"/>
      <c r="CP15" s="64">
        <f>SUM(CO15*E15*F15*H15*L15*$CP$10)</f>
        <v>0</v>
      </c>
      <c r="CQ15" s="63"/>
      <c r="CR15" s="64">
        <f>SUM(CQ15*E15*F15*H15*L15*$CR$10)</f>
        <v>0</v>
      </c>
      <c r="CS15" s="65"/>
      <c r="CT15" s="64">
        <f>SUM(CS15*E15*F15*H15*L15*$CT$10)</f>
        <v>0</v>
      </c>
      <c r="CU15" s="65"/>
      <c r="CV15" s="64">
        <f>SUM(CU15*E15*F15*H15*L15*$CV$10)</f>
        <v>0</v>
      </c>
      <c r="CW15" s="65"/>
      <c r="CX15" s="64">
        <f t="shared" si="8"/>
        <v>0</v>
      </c>
      <c r="CY15" s="63"/>
      <c r="CZ15" s="64">
        <f>SUM(CY15*E15*F15*H15*L15*$CZ$10)</f>
        <v>0</v>
      </c>
      <c r="DA15" s="63"/>
      <c r="DB15" s="64">
        <f>SUM(DA15*E15*F15*H15*L15*$DB$10)</f>
        <v>0</v>
      </c>
      <c r="DC15" s="63"/>
      <c r="DD15" s="64">
        <f>SUM(DC15*E15*F15*H15*L15*$DD$10)</f>
        <v>0</v>
      </c>
      <c r="DE15" s="65"/>
      <c r="DF15" s="64">
        <f>SUM(DE15*E15*F15*H15*L15*$DF$10)</f>
        <v>0</v>
      </c>
      <c r="DG15" s="63"/>
      <c r="DH15" s="64">
        <f>SUM(DG15*E15*F15*H15*L15*$DH$10)</f>
        <v>0</v>
      </c>
      <c r="DI15" s="63"/>
      <c r="DJ15" s="64">
        <f>SUM(DI15*E15*F15*H15*L15*$DJ$10)</f>
        <v>0</v>
      </c>
      <c r="DK15" s="63"/>
      <c r="DL15" s="64">
        <f>SUM(DK15*E15*F15*H15*L15*$DL$10)</f>
        <v>0</v>
      </c>
      <c r="DM15" s="63"/>
      <c r="DN15" s="64">
        <f>SUM(DM15*E15*F15*H15*L15*$DN$10)</f>
        <v>0</v>
      </c>
      <c r="DO15" s="63"/>
      <c r="DP15" s="64">
        <f>SUM(DO15*E15*F15*H15*L15*$DP$10)</f>
        <v>0</v>
      </c>
      <c r="DQ15" s="63"/>
      <c r="DR15" s="64">
        <f>DQ15*E15*F15*H15*L15*$DR$10</f>
        <v>0</v>
      </c>
      <c r="DS15" s="63"/>
      <c r="DT15" s="64">
        <f>SUM(DS15*E15*F15*H15*L15*$DT$10)</f>
        <v>0</v>
      </c>
      <c r="DU15" s="63"/>
      <c r="DV15" s="64">
        <f>SUM(DU15*E15*F15*H15*L15*$DV$10)</f>
        <v>0</v>
      </c>
      <c r="DW15" s="63"/>
      <c r="DX15" s="64">
        <f>SUM(DW15*E15*F15*H15*M15*$DX$10)</f>
        <v>0</v>
      </c>
      <c r="DY15" s="63"/>
      <c r="DZ15" s="64">
        <f>SUM(DY15*E15*F15*H15*N15*$DZ$10)</f>
        <v>0</v>
      </c>
      <c r="EA15" s="63"/>
      <c r="EB15" s="64">
        <f>SUM(EA15*E15*F15*H15*K15*$EB$10)</f>
        <v>0</v>
      </c>
      <c r="EC15" s="63"/>
      <c r="ED15" s="64">
        <f>SUM(EC15*E15*F15*H15*K15*$ED$10)</f>
        <v>0</v>
      </c>
      <c r="EE15" s="63"/>
      <c r="EF15" s="64">
        <f>SUM(EE15*E15*F15*H15*K15*$EF$10)</f>
        <v>0</v>
      </c>
      <c r="EG15" s="63"/>
      <c r="EH15" s="64">
        <f>SUM(EG15*E15*F15*H15*K15*$EH$10)</f>
        <v>0</v>
      </c>
      <c r="EI15" s="63"/>
      <c r="EJ15" s="64">
        <f>EI15*E15*F15*H15*K15*$EJ$10</f>
        <v>0</v>
      </c>
      <c r="EK15" s="63"/>
      <c r="EL15" s="64">
        <f t="shared" si="9"/>
        <v>0</v>
      </c>
      <c r="EM15" s="63"/>
      <c r="EN15" s="64"/>
      <c r="EO15" s="69"/>
      <c r="EP15" s="69"/>
      <c r="EQ15" s="70">
        <f t="shared" si="10"/>
        <v>729</v>
      </c>
      <c r="ER15" s="70">
        <f t="shared" si="10"/>
        <v>10083895.415999999</v>
      </c>
    </row>
    <row r="16" spans="1:148" s="1" customFormat="1" ht="30" customHeight="1" x14ac:dyDescent="0.25">
      <c r="A16" s="55"/>
      <c r="B16" s="55">
        <v>4</v>
      </c>
      <c r="C16" s="56" t="s">
        <v>163</v>
      </c>
      <c r="D16" s="57" t="s">
        <v>164</v>
      </c>
      <c r="E16" s="58">
        <v>13916</v>
      </c>
      <c r="F16" s="62">
        <v>1.06</v>
      </c>
      <c r="G16" s="60"/>
      <c r="H16" s="61">
        <v>1</v>
      </c>
      <c r="I16" s="61"/>
      <c r="J16" s="61"/>
      <c r="K16" s="62">
        <v>1.4</v>
      </c>
      <c r="L16" s="62">
        <v>1.68</v>
      </c>
      <c r="M16" s="62">
        <v>2.23</v>
      </c>
      <c r="N16" s="62">
        <v>2.57</v>
      </c>
      <c r="O16" s="63"/>
      <c r="P16" s="64">
        <f>O16*E16*F16*H16*K16*$P$10</f>
        <v>0</v>
      </c>
      <c r="Q16" s="65"/>
      <c r="R16" s="64">
        <f>Q16*E16*F16*H16*K16*$R$10</f>
        <v>0</v>
      </c>
      <c r="S16" s="65"/>
      <c r="T16" s="65">
        <f>S16*E16*F16*H16*K16*$T$10</f>
        <v>0</v>
      </c>
      <c r="U16" s="63">
        <v>100</v>
      </c>
      <c r="V16" s="64">
        <f t="shared" si="3"/>
        <v>2065134.4</v>
      </c>
      <c r="W16" s="63"/>
      <c r="X16" s="65">
        <f>SUM(W16*E16*F16*H16*K16*$X$10)</f>
        <v>0</v>
      </c>
      <c r="Y16" s="63"/>
      <c r="Z16" s="64">
        <f>SUM(Y16*E16*F16*H16*K16*$Z$10)</f>
        <v>0</v>
      </c>
      <c r="AA16" s="65">
        <v>5</v>
      </c>
      <c r="AB16" s="64">
        <f>SUM(AA16*E16*F16*H16*K16*$AB$10)</f>
        <v>103256.72</v>
      </c>
      <c r="AC16" s="64"/>
      <c r="AD16" s="64"/>
      <c r="AE16" s="65"/>
      <c r="AF16" s="64">
        <f>SUM(AE16*E16*F16*H16*K16*$AF$10)</f>
        <v>0</v>
      </c>
      <c r="AG16" s="65"/>
      <c r="AH16" s="64">
        <f>SUM(AG16*E16*F16*H16*L16*$AH$10)</f>
        <v>0</v>
      </c>
      <c r="AI16" s="65"/>
      <c r="AJ16" s="64">
        <f>SUM(AI16*E16*F16*H16*L16*$AJ$10)</f>
        <v>0</v>
      </c>
      <c r="AK16" s="63">
        <v>175</v>
      </c>
      <c r="AL16" s="64">
        <f>SUM(AK16*E16*F16*H16*K16*$AL$10)</f>
        <v>3613985.1999999997</v>
      </c>
      <c r="AM16" s="65"/>
      <c r="AN16" s="65">
        <f>SUM(AM16*E16*F16*H16*K16*$AN$10)</f>
        <v>0</v>
      </c>
      <c r="AO16" s="63"/>
      <c r="AP16" s="64">
        <f>SUM(AO16*E16*F16*H16*K16*$AP$10)</f>
        <v>0</v>
      </c>
      <c r="AQ16" s="63"/>
      <c r="AR16" s="64">
        <f>SUM(AQ16*E16*F16*H16*K16*$AR$10)</f>
        <v>0</v>
      </c>
      <c r="AS16" s="65">
        <v>11</v>
      </c>
      <c r="AT16" s="64">
        <f t="shared" si="4"/>
        <v>227164.78400000001</v>
      </c>
      <c r="AU16" s="63"/>
      <c r="AV16" s="64">
        <f t="shared" si="5"/>
        <v>0</v>
      </c>
      <c r="AW16" s="66">
        <v>10</v>
      </c>
      <c r="AX16" s="64">
        <f>SUM(AW16*E16*F16*H16*K16*$AX$10)</f>
        <v>206513.44</v>
      </c>
      <c r="AY16" s="63"/>
      <c r="AZ16" s="65">
        <f t="shared" si="6"/>
        <v>0</v>
      </c>
      <c r="BA16" s="63"/>
      <c r="BB16" s="64">
        <f>SUM(BA16*E16*F16*H16*K16*$BB$10)</f>
        <v>0</v>
      </c>
      <c r="BC16" s="63"/>
      <c r="BD16" s="64">
        <f>SUM(BC16*E16*F16*H16*K16*$BD$10)</f>
        <v>0</v>
      </c>
      <c r="BE16" s="63"/>
      <c r="BF16" s="64">
        <f>SUM(BE16*E16*F16*H16*K16*$BF$10)</f>
        <v>0</v>
      </c>
      <c r="BG16" s="63"/>
      <c r="BH16" s="64">
        <f>SUM(BG16*E16*F16*H16*K16*$BH$10)</f>
        <v>0</v>
      </c>
      <c r="BI16" s="63"/>
      <c r="BJ16" s="64">
        <f t="shared" si="7"/>
        <v>0</v>
      </c>
      <c r="BK16" s="63"/>
      <c r="BL16" s="64">
        <f>BK16*E16*F16*H16*K16*$BL$10</f>
        <v>0</v>
      </c>
      <c r="BM16" s="63"/>
      <c r="BN16" s="64">
        <f>BM16*E16*F16*H16*K16*$BN$10</f>
        <v>0</v>
      </c>
      <c r="BO16" s="63"/>
      <c r="BP16" s="64">
        <f>SUM(BO16*E16*F16*H16*K16*$BP$10)</f>
        <v>0</v>
      </c>
      <c r="BQ16" s="63"/>
      <c r="BR16" s="64">
        <f>SUM(BQ16*E16*F16*H16*K16*$BR$10)</f>
        <v>0</v>
      </c>
      <c r="BS16" s="63"/>
      <c r="BT16" s="64">
        <f>SUM(BS16*E16*F16*H16*K16*$BT$10)</f>
        <v>0</v>
      </c>
      <c r="BU16" s="63"/>
      <c r="BV16" s="64">
        <f>SUM(BU16*E16*F16*H16*K16*$BV$10)</f>
        <v>0</v>
      </c>
      <c r="BW16" s="63"/>
      <c r="BX16" s="64">
        <f>SUM(BW16*E16*F16*H16*K16*$BX$10)</f>
        <v>0</v>
      </c>
      <c r="BY16" s="67"/>
      <c r="BZ16" s="68">
        <f>BY16*E16*F16*H16*K16*$BZ$10</f>
        <v>0</v>
      </c>
      <c r="CA16" s="63"/>
      <c r="CB16" s="64">
        <f>SUM(CA16*E16*F16*H16*K16*$CB$10)</f>
        <v>0</v>
      </c>
      <c r="CC16" s="65"/>
      <c r="CD16" s="64">
        <f>SUM(CC16*E16*F16*H16*K16*$CD$10)</f>
        <v>0</v>
      </c>
      <c r="CE16" s="63"/>
      <c r="CF16" s="64">
        <f>SUM(CE16*E16*F16*H16*K16*$CF$10)</f>
        <v>0</v>
      </c>
      <c r="CG16" s="63"/>
      <c r="CH16" s="64">
        <f>SUM(CG16*E16*F16*H16*K16*$CH$10)</f>
        <v>0</v>
      </c>
      <c r="CI16" s="63"/>
      <c r="CJ16" s="64">
        <f>CI16*E16*F16*H16*K16*$CJ$10</f>
        <v>0</v>
      </c>
      <c r="CK16" s="63">
        <v>2</v>
      </c>
      <c r="CL16" s="64">
        <f>SUM(CK16*E16*F16*H16*K16*$CL$10)</f>
        <v>41302.688000000002</v>
      </c>
      <c r="CM16" s="65"/>
      <c r="CN16" s="64">
        <f>SUM(CM16*E16*F16*H16*L16*$CN$10)</f>
        <v>0</v>
      </c>
      <c r="CO16" s="63"/>
      <c r="CP16" s="64">
        <f>SUM(CO16*E16*F16*H16*L16*$CP$10)</f>
        <v>0</v>
      </c>
      <c r="CQ16" s="63"/>
      <c r="CR16" s="64">
        <f>SUM(CQ16*E16*F16*H16*L16*$CR$10)</f>
        <v>0</v>
      </c>
      <c r="CS16" s="65"/>
      <c r="CT16" s="64">
        <f>SUM(CS16*E16*F16*H16*L16*$CT$10)</f>
        <v>0</v>
      </c>
      <c r="CU16" s="65"/>
      <c r="CV16" s="64">
        <f>SUM(CU16*E16*F16*H16*L16*$CV$10)</f>
        <v>0</v>
      </c>
      <c r="CW16" s="65"/>
      <c r="CX16" s="64">
        <f t="shared" si="8"/>
        <v>0</v>
      </c>
      <c r="CY16" s="63"/>
      <c r="CZ16" s="64">
        <f>SUM(CY16*E16*F16*H16*L16*$CZ$10)</f>
        <v>0</v>
      </c>
      <c r="DA16" s="63"/>
      <c r="DB16" s="64">
        <f>SUM(DA16*E16*F16*H16*L16*$DB$10)</f>
        <v>0</v>
      </c>
      <c r="DC16" s="63"/>
      <c r="DD16" s="64">
        <f>SUM(DC16*E16*F16*H16*L16*$DD$10)</f>
        <v>0</v>
      </c>
      <c r="DE16" s="65"/>
      <c r="DF16" s="64">
        <f>SUM(DE16*E16*F16*H16*L16*$DF$10)</f>
        <v>0</v>
      </c>
      <c r="DG16" s="63"/>
      <c r="DH16" s="64">
        <f>SUM(DG16*E16*F16*H16*L16*$DH$10)</f>
        <v>0</v>
      </c>
      <c r="DI16" s="63"/>
      <c r="DJ16" s="64">
        <f>SUM(DI16*E16*F16*H16*L16*$DJ$10)</f>
        <v>0</v>
      </c>
      <c r="DK16" s="63"/>
      <c r="DL16" s="64">
        <f>SUM(DK16*E16*F16*H16*L16*$DL$10)</f>
        <v>0</v>
      </c>
      <c r="DM16" s="63"/>
      <c r="DN16" s="64">
        <f>SUM(DM16*E16*F16*H16*L16*$DN$10)</f>
        <v>0</v>
      </c>
      <c r="DO16" s="63"/>
      <c r="DP16" s="64">
        <f>SUM(DO16*E16*F16*H16*L16*$DP$10)</f>
        <v>0</v>
      </c>
      <c r="DQ16" s="63"/>
      <c r="DR16" s="64">
        <f>DQ16*E16*F16*H16*L16*$DR$10</f>
        <v>0</v>
      </c>
      <c r="DS16" s="63"/>
      <c r="DT16" s="64">
        <f>SUM(DS16*E16*F16*H16*L16*$DT$10)</f>
        <v>0</v>
      </c>
      <c r="DU16" s="63"/>
      <c r="DV16" s="64">
        <f>SUM(DU16*E16*F16*H16*L16*$DV$10)</f>
        <v>0</v>
      </c>
      <c r="DW16" s="63"/>
      <c r="DX16" s="64">
        <f>SUM(DW16*E16*F16*H16*M16*$DX$10)</f>
        <v>0</v>
      </c>
      <c r="DY16" s="63"/>
      <c r="DZ16" s="64">
        <f>SUM(DY16*E16*F16*H16*N16*$DZ$10)</f>
        <v>0</v>
      </c>
      <c r="EA16" s="63"/>
      <c r="EB16" s="64">
        <f>SUM(EA16*E16*F16*H16*K16*$EB$10)</f>
        <v>0</v>
      </c>
      <c r="EC16" s="63"/>
      <c r="ED16" s="64">
        <f>SUM(EC16*E16*F16*H16*K16*$ED$10)</f>
        <v>0</v>
      </c>
      <c r="EE16" s="63"/>
      <c r="EF16" s="64">
        <f>SUM(EE16*E16*F16*H16*K16*$EF$10)</f>
        <v>0</v>
      </c>
      <c r="EG16" s="63"/>
      <c r="EH16" s="64">
        <f>SUM(EG16*E16*F16*H16*K16*$EH$10)</f>
        <v>0</v>
      </c>
      <c r="EI16" s="63"/>
      <c r="EJ16" s="64">
        <f>EI16*E16*F16*H16*K16*$EJ$10</f>
        <v>0</v>
      </c>
      <c r="EK16" s="63"/>
      <c r="EL16" s="64">
        <f t="shared" si="9"/>
        <v>0</v>
      </c>
      <c r="EM16" s="63"/>
      <c r="EN16" s="64"/>
      <c r="EO16" s="69"/>
      <c r="EP16" s="69"/>
      <c r="EQ16" s="70">
        <f t="shared" si="10"/>
        <v>303</v>
      </c>
      <c r="ER16" s="70">
        <f t="shared" si="10"/>
        <v>6257357.2320000008</v>
      </c>
    </row>
    <row r="17" spans="1:148" s="1" customFormat="1" ht="30" customHeight="1" x14ac:dyDescent="0.25">
      <c r="A17" s="71"/>
      <c r="B17" s="71">
        <v>5</v>
      </c>
      <c r="C17" s="56" t="s">
        <v>165</v>
      </c>
      <c r="D17" s="57" t="s">
        <v>166</v>
      </c>
      <c r="E17" s="58">
        <v>13916</v>
      </c>
      <c r="F17" s="62">
        <v>0.33</v>
      </c>
      <c r="G17" s="60"/>
      <c r="H17" s="61">
        <v>1</v>
      </c>
      <c r="I17" s="61"/>
      <c r="J17" s="61"/>
      <c r="K17" s="62">
        <v>1.4</v>
      </c>
      <c r="L17" s="62">
        <v>1.68</v>
      </c>
      <c r="M17" s="62">
        <v>2.23</v>
      </c>
      <c r="N17" s="62">
        <v>2.57</v>
      </c>
      <c r="O17" s="63"/>
      <c r="P17" s="64">
        <f>O17*E17*F17*H17*K17*$P$10</f>
        <v>0</v>
      </c>
      <c r="Q17" s="65"/>
      <c r="R17" s="64">
        <f>Q17*E17*F17*H17*K17*$R$10</f>
        <v>0</v>
      </c>
      <c r="S17" s="65"/>
      <c r="T17" s="65">
        <f>S17*E17*F17*H17*K17*$T$10</f>
        <v>0</v>
      </c>
      <c r="U17" s="72"/>
      <c r="V17" s="64">
        <f t="shared" si="3"/>
        <v>0</v>
      </c>
      <c r="W17" s="63"/>
      <c r="X17" s="65">
        <f>SUM(W17*E17*F17*H17*K17*$X$10)</f>
        <v>0</v>
      </c>
      <c r="Y17" s="63"/>
      <c r="Z17" s="64">
        <f>SUM(Y17*E17*F17*H17*K17*$Z$10)</f>
        <v>0</v>
      </c>
      <c r="AA17" s="65">
        <v>2</v>
      </c>
      <c r="AB17" s="64">
        <f>SUM(AA17*E17*F17*H17*K17*$AB$10)</f>
        <v>12858.384000000002</v>
      </c>
      <c r="AC17" s="64"/>
      <c r="AD17" s="64"/>
      <c r="AE17" s="65"/>
      <c r="AF17" s="64">
        <f>SUM(AE17*E17*F17*H17*K17*$AF$10)</f>
        <v>0</v>
      </c>
      <c r="AG17" s="65"/>
      <c r="AH17" s="64">
        <f>SUM(AG17*E17*F17*H17*L17*$AH$10)</f>
        <v>0</v>
      </c>
      <c r="AI17" s="65"/>
      <c r="AJ17" s="64">
        <f>SUM(AI17*E17*F17*H17*L17*$AJ$10)</f>
        <v>0</v>
      </c>
      <c r="AK17" s="63"/>
      <c r="AL17" s="64">
        <f>SUM(AK17*E17*F17*H17*K17*$AL$10)</f>
        <v>0</v>
      </c>
      <c r="AM17" s="65"/>
      <c r="AN17" s="65">
        <f>SUM(AM17*E17*F17*H17*K17*$AN$10)</f>
        <v>0</v>
      </c>
      <c r="AO17" s="63"/>
      <c r="AP17" s="64">
        <f>SUM(AO17*E17*F17*H17*K17*$AP$10)</f>
        <v>0</v>
      </c>
      <c r="AQ17" s="63"/>
      <c r="AR17" s="64">
        <f>SUM(AQ17*E17*F17*H17*K17*$AR$10)</f>
        <v>0</v>
      </c>
      <c r="AS17" s="65">
        <v>4</v>
      </c>
      <c r="AT17" s="64">
        <f t="shared" si="4"/>
        <v>25716.768000000004</v>
      </c>
      <c r="AU17" s="63"/>
      <c r="AV17" s="64">
        <f t="shared" si="5"/>
        <v>0</v>
      </c>
      <c r="AW17" s="63"/>
      <c r="AX17" s="64">
        <f>SUM(AW17*E17*F17*H17*K17*$AX$10)</f>
        <v>0</v>
      </c>
      <c r="AY17" s="63"/>
      <c r="AZ17" s="65">
        <f t="shared" si="6"/>
        <v>0</v>
      </c>
      <c r="BA17" s="63"/>
      <c r="BB17" s="64">
        <f>SUM(BA17*E17*F17*H17*K17*$BB$10)</f>
        <v>0</v>
      </c>
      <c r="BC17" s="63"/>
      <c r="BD17" s="64">
        <f>SUM(BC17*E17*F17*H17*K17*$BD$10)</f>
        <v>0</v>
      </c>
      <c r="BE17" s="63"/>
      <c r="BF17" s="64">
        <f>SUM(BE17*E17*F17*H17*K17*$BF$10)</f>
        <v>0</v>
      </c>
      <c r="BG17" s="63"/>
      <c r="BH17" s="64">
        <f>SUM(BG17*E17*F17*H17*K17*$BH$10)</f>
        <v>0</v>
      </c>
      <c r="BI17" s="63"/>
      <c r="BJ17" s="64">
        <f t="shared" si="7"/>
        <v>0</v>
      </c>
      <c r="BK17" s="63"/>
      <c r="BL17" s="64">
        <f>BK17*E17*F17*H17*K17*$BL$10</f>
        <v>0</v>
      </c>
      <c r="BM17" s="63"/>
      <c r="BN17" s="64">
        <f>BM17*E17*F17*H17*K17*$BN$10</f>
        <v>0</v>
      </c>
      <c r="BO17" s="63"/>
      <c r="BP17" s="64">
        <f>SUM(BO17*E17*F17*H17*K17*$BP$10)</f>
        <v>0</v>
      </c>
      <c r="BQ17" s="63"/>
      <c r="BR17" s="64">
        <f>SUM(BQ17*E17*F17*H17*K17*$BR$10)</f>
        <v>0</v>
      </c>
      <c r="BS17" s="63"/>
      <c r="BT17" s="64">
        <f>SUM(BS17*E17*F17*H17*K17*$BT$10)</f>
        <v>0</v>
      </c>
      <c r="BU17" s="63"/>
      <c r="BV17" s="64">
        <f>SUM(BU17*E17*F17*H17*K17*$BV$10)</f>
        <v>0</v>
      </c>
      <c r="BW17" s="63"/>
      <c r="BX17" s="64">
        <f>SUM(BW17*E17*F17*H17*K17*$BX$10)</f>
        <v>0</v>
      </c>
      <c r="BY17" s="67"/>
      <c r="BZ17" s="68">
        <f>BY17*E17*F17*H17*K17*$BZ$10</f>
        <v>0</v>
      </c>
      <c r="CA17" s="63"/>
      <c r="CB17" s="64">
        <f>SUM(CA17*E17*F17*H17*K17*$CB$10)</f>
        <v>0</v>
      </c>
      <c r="CC17" s="65"/>
      <c r="CD17" s="64">
        <f>SUM(CC17*E17*F17*H17*K17*$CD$10)</f>
        <v>0</v>
      </c>
      <c r="CE17" s="63"/>
      <c r="CF17" s="64">
        <f>SUM(CE17*E17*F17*H17*K17*$CF$10)</f>
        <v>0</v>
      </c>
      <c r="CG17" s="63"/>
      <c r="CH17" s="64">
        <f>SUM(CG17*E17*F17*H17*K17*$CH$10)</f>
        <v>0</v>
      </c>
      <c r="CI17" s="63"/>
      <c r="CJ17" s="64">
        <f>CI17*E17*F17*H17*K17*$CJ$10</f>
        <v>0</v>
      </c>
      <c r="CK17" s="63"/>
      <c r="CL17" s="64">
        <f>SUM(CK17*E17*F17*H17*K17*$CL$10)</f>
        <v>0</v>
      </c>
      <c r="CM17" s="65"/>
      <c r="CN17" s="64">
        <f>SUM(CM17*E17*F17*H17*L17*$CN$10)</f>
        <v>0</v>
      </c>
      <c r="CO17" s="63"/>
      <c r="CP17" s="64">
        <f>SUM(CO17*E17*F17*H17*L17*$CP$10)</f>
        <v>0</v>
      </c>
      <c r="CQ17" s="63"/>
      <c r="CR17" s="64">
        <f>SUM(CQ17*E17*F17*H17*L17*$CR$10)</f>
        <v>0</v>
      </c>
      <c r="CS17" s="65"/>
      <c r="CT17" s="64">
        <f>SUM(CS17*E17*F17*H17*L17*$CT$10)</f>
        <v>0</v>
      </c>
      <c r="CU17" s="65"/>
      <c r="CV17" s="64">
        <f>SUM(CU17*E17*F17*H17*L17*$CV$10)</f>
        <v>0</v>
      </c>
      <c r="CW17" s="65"/>
      <c r="CX17" s="64">
        <f t="shared" si="8"/>
        <v>0</v>
      </c>
      <c r="CY17" s="63"/>
      <c r="CZ17" s="64">
        <f>SUM(CY17*E17*F17*H17*L17*$CZ$10)</f>
        <v>0</v>
      </c>
      <c r="DA17" s="63"/>
      <c r="DB17" s="64">
        <f>SUM(DA17*E17*F17*H17*L17*$DB$10)</f>
        <v>0</v>
      </c>
      <c r="DC17" s="63"/>
      <c r="DD17" s="64">
        <f>SUM(DC17*E17*F17*H17*L17*$DD$10)</f>
        <v>0</v>
      </c>
      <c r="DE17" s="65"/>
      <c r="DF17" s="64">
        <f>SUM(DE17*E17*F17*H17*L17*$DF$10)</f>
        <v>0</v>
      </c>
      <c r="DG17" s="63"/>
      <c r="DH17" s="64">
        <f>SUM(DG17*E17*F17*H17*L17*$DH$10)</f>
        <v>0</v>
      </c>
      <c r="DI17" s="63"/>
      <c r="DJ17" s="64">
        <f>SUM(DI17*E17*F17*H17*L17*$DJ$10)</f>
        <v>0</v>
      </c>
      <c r="DK17" s="63"/>
      <c r="DL17" s="64">
        <f>SUM(DK17*E17*F17*H17*L17*$DL$10)</f>
        <v>0</v>
      </c>
      <c r="DM17" s="63"/>
      <c r="DN17" s="64">
        <f>SUM(DM17*E17*F17*H17*L17*$DN$10)</f>
        <v>0</v>
      </c>
      <c r="DO17" s="63"/>
      <c r="DP17" s="64">
        <f>SUM(DO17*E17*F17*H17*L17*$DP$10)</f>
        <v>0</v>
      </c>
      <c r="DQ17" s="63"/>
      <c r="DR17" s="64">
        <f>DQ17*E17*F17*H17*L17*$DR$10</f>
        <v>0</v>
      </c>
      <c r="DS17" s="63"/>
      <c r="DT17" s="64">
        <f>SUM(DS17*E17*F17*H17*L17*$DT$10)</f>
        <v>0</v>
      </c>
      <c r="DU17" s="63"/>
      <c r="DV17" s="64">
        <f>SUM(DU17*E17*F17*H17*L17*$DV$10)</f>
        <v>0</v>
      </c>
      <c r="DW17" s="63"/>
      <c r="DX17" s="64">
        <f>SUM(DW17*E17*F17*H17*M17*$DX$10)</f>
        <v>0</v>
      </c>
      <c r="DY17" s="63"/>
      <c r="DZ17" s="64">
        <f>SUM(DY17*E17*F17*H17*N17*$DZ$10)</f>
        <v>0</v>
      </c>
      <c r="EA17" s="63"/>
      <c r="EB17" s="64">
        <f>SUM(EA17*E17*F17*H17*K17*$EB$10)</f>
        <v>0</v>
      </c>
      <c r="EC17" s="63"/>
      <c r="ED17" s="64">
        <f>SUM(EC17*E17*F17*H17*K17*$ED$10)</f>
        <v>0</v>
      </c>
      <c r="EE17" s="63"/>
      <c r="EF17" s="64">
        <f>SUM(EE17*E17*F17*H17*K17*$EF$10)</f>
        <v>0</v>
      </c>
      <c r="EG17" s="63"/>
      <c r="EH17" s="64">
        <f>SUM(EG17*E17*F17*H17*K17*$EH$10)</f>
        <v>0</v>
      </c>
      <c r="EI17" s="63"/>
      <c r="EJ17" s="64">
        <f>EI17*E17*F17*H17*K17*$EJ$10</f>
        <v>0</v>
      </c>
      <c r="EK17" s="63"/>
      <c r="EL17" s="64">
        <f t="shared" si="9"/>
        <v>0</v>
      </c>
      <c r="EM17" s="63"/>
      <c r="EN17" s="64"/>
      <c r="EO17" s="69"/>
      <c r="EP17" s="69"/>
      <c r="EQ17" s="70">
        <f t="shared" si="10"/>
        <v>6</v>
      </c>
      <c r="ER17" s="70">
        <f t="shared" si="10"/>
        <v>38575.152000000002</v>
      </c>
    </row>
    <row r="18" spans="1:148" s="1" customFormat="1" ht="24.75" customHeight="1" x14ac:dyDescent="0.25">
      <c r="A18" s="73"/>
      <c r="B18" s="55">
        <v>6</v>
      </c>
      <c r="C18" s="56" t="s">
        <v>167</v>
      </c>
      <c r="D18" s="57" t="s">
        <v>168</v>
      </c>
      <c r="E18" s="58">
        <v>13916</v>
      </c>
      <c r="F18" s="62">
        <v>0.38</v>
      </c>
      <c r="G18" s="60"/>
      <c r="H18" s="61">
        <v>1</v>
      </c>
      <c r="I18" s="61"/>
      <c r="J18" s="61"/>
      <c r="K18" s="62">
        <v>1.4</v>
      </c>
      <c r="L18" s="62">
        <v>1.68</v>
      </c>
      <c r="M18" s="62">
        <v>2.23</v>
      </c>
      <c r="N18" s="62">
        <v>2.57</v>
      </c>
      <c r="O18" s="63"/>
      <c r="P18" s="64"/>
      <c r="Q18" s="65"/>
      <c r="R18" s="64"/>
      <c r="S18" s="65"/>
      <c r="T18" s="65"/>
      <c r="U18" s="63">
        <v>50</v>
      </c>
      <c r="V18" s="74">
        <f t="shared" si="3"/>
        <v>370165.6</v>
      </c>
      <c r="W18" s="63"/>
      <c r="X18" s="65"/>
      <c r="Y18" s="63"/>
      <c r="Z18" s="64"/>
      <c r="AA18" s="65"/>
      <c r="AB18" s="64"/>
      <c r="AC18" s="64"/>
      <c r="AD18" s="64"/>
      <c r="AE18" s="65"/>
      <c r="AF18" s="64"/>
      <c r="AG18" s="65"/>
      <c r="AH18" s="64"/>
      <c r="AI18" s="65"/>
      <c r="AJ18" s="64"/>
      <c r="AK18" s="63"/>
      <c r="AL18" s="64"/>
      <c r="AM18" s="65"/>
      <c r="AN18" s="65"/>
      <c r="AO18" s="63"/>
      <c r="AP18" s="64"/>
      <c r="AQ18" s="63"/>
      <c r="AR18" s="64"/>
      <c r="AS18" s="65">
        <v>20</v>
      </c>
      <c r="AT18" s="64">
        <f t="shared" si="4"/>
        <v>148066.23999999999</v>
      </c>
      <c r="AU18" s="63">
        <v>6</v>
      </c>
      <c r="AV18" s="64">
        <f t="shared" si="5"/>
        <v>44419.871999999996</v>
      </c>
      <c r="AW18" s="63"/>
      <c r="AX18" s="64"/>
      <c r="AY18" s="63">
        <v>20</v>
      </c>
      <c r="AZ18" s="65">
        <f t="shared" si="6"/>
        <v>148066.23999999999</v>
      </c>
      <c r="BA18" s="63"/>
      <c r="BB18" s="64"/>
      <c r="BC18" s="63"/>
      <c r="BD18" s="64"/>
      <c r="BE18" s="63"/>
      <c r="BF18" s="64"/>
      <c r="BG18" s="63"/>
      <c r="BH18" s="64"/>
      <c r="BI18" s="63"/>
      <c r="BJ18" s="64">
        <f t="shared" si="7"/>
        <v>0</v>
      </c>
      <c r="BK18" s="63"/>
      <c r="BL18" s="64"/>
      <c r="BM18" s="63"/>
      <c r="BN18" s="64"/>
      <c r="BO18" s="63"/>
      <c r="BP18" s="64"/>
      <c r="BQ18" s="63"/>
      <c r="BR18" s="64"/>
      <c r="BS18" s="63"/>
      <c r="BT18" s="64"/>
      <c r="BU18" s="63"/>
      <c r="BV18" s="64"/>
      <c r="BW18" s="63"/>
      <c r="BX18" s="64"/>
      <c r="BY18" s="67"/>
      <c r="BZ18" s="68"/>
      <c r="CA18" s="63"/>
      <c r="CB18" s="64"/>
      <c r="CC18" s="65"/>
      <c r="CD18" s="64"/>
      <c r="CE18" s="63"/>
      <c r="CF18" s="64"/>
      <c r="CG18" s="63"/>
      <c r="CH18" s="64"/>
      <c r="CI18" s="63"/>
      <c r="CJ18" s="64"/>
      <c r="CK18" s="63"/>
      <c r="CL18" s="64"/>
      <c r="CM18" s="65"/>
      <c r="CN18" s="64"/>
      <c r="CO18" s="63"/>
      <c r="CP18" s="64"/>
      <c r="CQ18" s="63"/>
      <c r="CR18" s="64"/>
      <c r="CS18" s="65"/>
      <c r="CT18" s="64"/>
      <c r="CU18" s="65"/>
      <c r="CV18" s="64"/>
      <c r="CW18" s="65">
        <v>150</v>
      </c>
      <c r="CX18" s="64">
        <f t="shared" si="8"/>
        <v>1332596.1599999999</v>
      </c>
      <c r="CY18" s="63"/>
      <c r="CZ18" s="64"/>
      <c r="DA18" s="63"/>
      <c r="DB18" s="64"/>
      <c r="DC18" s="63"/>
      <c r="DD18" s="64"/>
      <c r="DE18" s="65"/>
      <c r="DF18" s="64"/>
      <c r="DG18" s="63"/>
      <c r="DH18" s="64"/>
      <c r="DI18" s="63"/>
      <c r="DJ18" s="64"/>
      <c r="DK18" s="63"/>
      <c r="DL18" s="64"/>
      <c r="DM18" s="63"/>
      <c r="DN18" s="64"/>
      <c r="DO18" s="63"/>
      <c r="DP18" s="64"/>
      <c r="DQ18" s="63"/>
      <c r="DR18" s="64"/>
      <c r="DS18" s="63"/>
      <c r="DT18" s="64"/>
      <c r="DU18" s="63"/>
      <c r="DV18" s="64"/>
      <c r="DW18" s="63"/>
      <c r="DX18" s="64"/>
      <c r="DY18" s="63"/>
      <c r="DZ18" s="64"/>
      <c r="EA18" s="63"/>
      <c r="EB18" s="64"/>
      <c r="EC18" s="63"/>
      <c r="ED18" s="64"/>
      <c r="EE18" s="63"/>
      <c r="EF18" s="64"/>
      <c r="EG18" s="63"/>
      <c r="EH18" s="64"/>
      <c r="EI18" s="63"/>
      <c r="EJ18" s="64"/>
      <c r="EK18" s="63"/>
      <c r="EL18" s="64">
        <f t="shared" si="9"/>
        <v>0</v>
      </c>
      <c r="EM18" s="63"/>
      <c r="EN18" s="64"/>
      <c r="EO18" s="69"/>
      <c r="EP18" s="69"/>
      <c r="EQ18" s="70">
        <f t="shared" si="10"/>
        <v>246</v>
      </c>
      <c r="ER18" s="70">
        <f t="shared" si="10"/>
        <v>2043314.112</v>
      </c>
    </row>
    <row r="19" spans="1:148" s="1" customFormat="1" ht="30" customHeight="1" x14ac:dyDescent="0.25">
      <c r="A19" s="75"/>
      <c r="B19" s="76">
        <v>7</v>
      </c>
      <c r="C19" s="76" t="s">
        <v>169</v>
      </c>
      <c r="D19" s="127" t="s">
        <v>170</v>
      </c>
      <c r="E19" s="58">
        <v>13916</v>
      </c>
      <c r="F19" s="171">
        <v>1.7</v>
      </c>
      <c r="G19" s="60"/>
      <c r="H19" s="61">
        <v>1</v>
      </c>
      <c r="I19" s="61"/>
      <c r="J19" s="77"/>
      <c r="K19" s="78">
        <v>1.4</v>
      </c>
      <c r="L19" s="78">
        <v>1.68</v>
      </c>
      <c r="M19" s="78">
        <v>2.23</v>
      </c>
      <c r="N19" s="78">
        <v>2.57</v>
      </c>
      <c r="O19" s="63"/>
      <c r="P19" s="64"/>
      <c r="Q19" s="65"/>
      <c r="R19" s="64"/>
      <c r="S19" s="65"/>
      <c r="T19" s="55"/>
      <c r="U19" s="79"/>
      <c r="V19" s="74">
        <f>SUM(U19*E19*F19*G19*K19*$V$10)</f>
        <v>0</v>
      </c>
      <c r="W19" s="63"/>
      <c r="X19" s="65"/>
      <c r="Y19" s="63"/>
      <c r="Z19" s="64"/>
      <c r="AA19" s="65"/>
      <c r="AB19" s="64"/>
      <c r="AC19" s="64"/>
      <c r="AD19" s="64"/>
      <c r="AE19" s="65"/>
      <c r="AF19" s="64"/>
      <c r="AG19" s="65"/>
      <c r="AH19" s="64"/>
      <c r="AI19" s="65"/>
      <c r="AJ19" s="64"/>
      <c r="AK19" s="63"/>
      <c r="AL19" s="64"/>
      <c r="AM19" s="65"/>
      <c r="AN19" s="65"/>
      <c r="AO19" s="63"/>
      <c r="AP19" s="64"/>
      <c r="AQ19" s="63"/>
      <c r="AR19" s="64"/>
      <c r="AS19" s="65"/>
      <c r="AT19" s="64"/>
      <c r="AU19" s="63"/>
      <c r="AV19" s="64">
        <f t="shared" si="5"/>
        <v>0</v>
      </c>
      <c r="AW19" s="63"/>
      <c r="AX19" s="64"/>
      <c r="AY19" s="63"/>
      <c r="AZ19" s="65">
        <f t="shared" si="6"/>
        <v>0</v>
      </c>
      <c r="BA19" s="63"/>
      <c r="BB19" s="64"/>
      <c r="BC19" s="63"/>
      <c r="BD19" s="64"/>
      <c r="BE19" s="63"/>
      <c r="BF19" s="64"/>
      <c r="BG19" s="63"/>
      <c r="BH19" s="64"/>
      <c r="BI19" s="63"/>
      <c r="BJ19" s="64"/>
      <c r="BK19" s="63"/>
      <c r="BL19" s="64"/>
      <c r="BM19" s="63"/>
      <c r="BN19" s="64"/>
      <c r="BO19" s="63"/>
      <c r="BP19" s="64"/>
      <c r="BQ19" s="63"/>
      <c r="BR19" s="64"/>
      <c r="BS19" s="63"/>
      <c r="BT19" s="64"/>
      <c r="BU19" s="63"/>
      <c r="BV19" s="64"/>
      <c r="BW19" s="63"/>
      <c r="BX19" s="64"/>
      <c r="BY19" s="67"/>
      <c r="BZ19" s="68"/>
      <c r="CA19" s="63"/>
      <c r="CB19" s="64"/>
      <c r="CC19" s="65"/>
      <c r="CD19" s="64"/>
      <c r="CE19" s="63"/>
      <c r="CF19" s="64"/>
      <c r="CG19" s="63"/>
      <c r="CH19" s="64"/>
      <c r="CI19" s="63"/>
      <c r="CJ19" s="64"/>
      <c r="CK19" s="63"/>
      <c r="CL19" s="64"/>
      <c r="CM19" s="65"/>
      <c r="CN19" s="64"/>
      <c r="CO19" s="63"/>
      <c r="CP19" s="64"/>
      <c r="CQ19" s="63"/>
      <c r="CR19" s="64"/>
      <c r="CS19" s="65"/>
      <c r="CT19" s="64"/>
      <c r="CU19" s="65"/>
      <c r="CV19" s="64"/>
      <c r="CW19" s="65"/>
      <c r="CX19" s="64"/>
      <c r="CY19" s="63"/>
      <c r="CZ19" s="64"/>
      <c r="DA19" s="63"/>
      <c r="DB19" s="64"/>
      <c r="DC19" s="63"/>
      <c r="DD19" s="64"/>
      <c r="DE19" s="65"/>
      <c r="DF19" s="64"/>
      <c r="DG19" s="63"/>
      <c r="DH19" s="64"/>
      <c r="DI19" s="63"/>
      <c r="DJ19" s="64"/>
      <c r="DK19" s="63"/>
      <c r="DL19" s="64"/>
      <c r="DM19" s="63"/>
      <c r="DN19" s="64"/>
      <c r="DO19" s="63"/>
      <c r="DP19" s="64"/>
      <c r="DQ19" s="63"/>
      <c r="DR19" s="64"/>
      <c r="DS19" s="63"/>
      <c r="DT19" s="64"/>
      <c r="DU19" s="63"/>
      <c r="DV19" s="64"/>
      <c r="DW19" s="63"/>
      <c r="DX19" s="64"/>
      <c r="DY19" s="63"/>
      <c r="DZ19" s="64"/>
      <c r="EA19" s="63"/>
      <c r="EB19" s="64"/>
      <c r="EC19" s="63"/>
      <c r="ED19" s="64"/>
      <c r="EE19" s="63"/>
      <c r="EF19" s="64"/>
      <c r="EG19" s="63"/>
      <c r="EH19" s="64"/>
      <c r="EI19" s="63"/>
      <c r="EJ19" s="64"/>
      <c r="EK19" s="63"/>
      <c r="EL19" s="64">
        <f t="shared" si="9"/>
        <v>0</v>
      </c>
      <c r="EM19" s="63"/>
      <c r="EN19" s="64"/>
      <c r="EO19" s="79">
        <v>10</v>
      </c>
      <c r="EP19" s="79">
        <f>EO19*E19*F19*H19*K19</f>
        <v>331200.8</v>
      </c>
      <c r="EQ19" s="70">
        <f t="shared" si="10"/>
        <v>10</v>
      </c>
      <c r="ER19" s="70">
        <f t="shared" si="10"/>
        <v>331200.8</v>
      </c>
    </row>
    <row r="20" spans="1:148" s="1" customFormat="1" ht="30" customHeight="1" x14ac:dyDescent="0.25">
      <c r="A20" s="75"/>
      <c r="B20" s="76">
        <v>8</v>
      </c>
      <c r="C20" s="76" t="s">
        <v>171</v>
      </c>
      <c r="D20" s="127" t="s">
        <v>172</v>
      </c>
      <c r="E20" s="58">
        <v>13916</v>
      </c>
      <c r="F20" s="171">
        <v>5.38</v>
      </c>
      <c r="G20" s="60"/>
      <c r="H20" s="61">
        <v>1</v>
      </c>
      <c r="I20" s="61"/>
      <c r="J20" s="77"/>
      <c r="K20" s="78">
        <v>1.4</v>
      </c>
      <c r="L20" s="78">
        <v>1.68</v>
      </c>
      <c r="M20" s="78">
        <v>2.23</v>
      </c>
      <c r="N20" s="78">
        <v>2.57</v>
      </c>
      <c r="O20" s="63"/>
      <c r="P20" s="64"/>
      <c r="Q20" s="65"/>
      <c r="R20" s="64"/>
      <c r="S20" s="65"/>
      <c r="T20" s="65"/>
      <c r="U20" s="79"/>
      <c r="V20" s="74">
        <f>SUM(U20*E20*F20*G20*K20*$V$10)</f>
        <v>0</v>
      </c>
      <c r="W20" s="63"/>
      <c r="X20" s="65"/>
      <c r="Y20" s="63"/>
      <c r="Z20" s="64"/>
      <c r="AA20" s="65"/>
      <c r="AB20" s="64"/>
      <c r="AC20" s="64"/>
      <c r="AD20" s="64"/>
      <c r="AE20" s="65"/>
      <c r="AF20" s="64"/>
      <c r="AG20" s="65"/>
      <c r="AH20" s="64"/>
      <c r="AI20" s="65"/>
      <c r="AJ20" s="64"/>
      <c r="AK20" s="63"/>
      <c r="AL20" s="64"/>
      <c r="AM20" s="65"/>
      <c r="AN20" s="65"/>
      <c r="AO20" s="63"/>
      <c r="AP20" s="64"/>
      <c r="AQ20" s="63"/>
      <c r="AR20" s="64"/>
      <c r="AS20" s="65"/>
      <c r="AT20" s="64"/>
      <c r="AU20" s="63"/>
      <c r="AV20" s="64">
        <f t="shared" si="5"/>
        <v>0</v>
      </c>
      <c r="AW20" s="63"/>
      <c r="AX20" s="64"/>
      <c r="AY20" s="63"/>
      <c r="AZ20" s="65">
        <f t="shared" si="6"/>
        <v>0</v>
      </c>
      <c r="BA20" s="63"/>
      <c r="BB20" s="64"/>
      <c r="BC20" s="63"/>
      <c r="BD20" s="64"/>
      <c r="BE20" s="63"/>
      <c r="BF20" s="64"/>
      <c r="BG20" s="63"/>
      <c r="BH20" s="64"/>
      <c r="BI20" s="63"/>
      <c r="BJ20" s="64"/>
      <c r="BK20" s="63"/>
      <c r="BL20" s="64"/>
      <c r="BM20" s="63"/>
      <c r="BN20" s="64"/>
      <c r="BO20" s="63"/>
      <c r="BP20" s="64"/>
      <c r="BQ20" s="63"/>
      <c r="BR20" s="64"/>
      <c r="BS20" s="63"/>
      <c r="BT20" s="64"/>
      <c r="BU20" s="63"/>
      <c r="BV20" s="64"/>
      <c r="BW20" s="63"/>
      <c r="BX20" s="64"/>
      <c r="BY20" s="67"/>
      <c r="BZ20" s="68"/>
      <c r="CA20" s="63"/>
      <c r="CB20" s="64"/>
      <c r="CC20" s="65"/>
      <c r="CD20" s="64"/>
      <c r="CE20" s="63"/>
      <c r="CF20" s="64"/>
      <c r="CG20" s="63"/>
      <c r="CH20" s="64"/>
      <c r="CI20" s="63"/>
      <c r="CJ20" s="64"/>
      <c r="CK20" s="63"/>
      <c r="CL20" s="64"/>
      <c r="CM20" s="65"/>
      <c r="CN20" s="64"/>
      <c r="CO20" s="63"/>
      <c r="CP20" s="64"/>
      <c r="CQ20" s="63"/>
      <c r="CR20" s="64"/>
      <c r="CS20" s="65"/>
      <c r="CT20" s="64"/>
      <c r="CU20" s="65"/>
      <c r="CV20" s="64"/>
      <c r="CW20" s="65"/>
      <c r="CX20" s="64"/>
      <c r="CY20" s="63"/>
      <c r="CZ20" s="64"/>
      <c r="DA20" s="63"/>
      <c r="DB20" s="64"/>
      <c r="DC20" s="63"/>
      <c r="DD20" s="64"/>
      <c r="DE20" s="65"/>
      <c r="DF20" s="64"/>
      <c r="DG20" s="63"/>
      <c r="DH20" s="64"/>
      <c r="DI20" s="63"/>
      <c r="DJ20" s="64"/>
      <c r="DK20" s="63"/>
      <c r="DL20" s="64"/>
      <c r="DM20" s="63"/>
      <c r="DN20" s="64"/>
      <c r="DO20" s="63"/>
      <c r="DP20" s="64"/>
      <c r="DQ20" s="63"/>
      <c r="DR20" s="64"/>
      <c r="DS20" s="63"/>
      <c r="DT20" s="64"/>
      <c r="DU20" s="63"/>
      <c r="DV20" s="64"/>
      <c r="DW20" s="63"/>
      <c r="DX20" s="64"/>
      <c r="DY20" s="63"/>
      <c r="DZ20" s="64"/>
      <c r="EA20" s="63"/>
      <c r="EB20" s="64"/>
      <c r="EC20" s="63"/>
      <c r="ED20" s="64"/>
      <c r="EE20" s="63"/>
      <c r="EF20" s="64"/>
      <c r="EG20" s="63"/>
      <c r="EH20" s="64"/>
      <c r="EI20" s="63"/>
      <c r="EJ20" s="64"/>
      <c r="EK20" s="63"/>
      <c r="EL20" s="64">
        <f t="shared" si="9"/>
        <v>0</v>
      </c>
      <c r="EM20" s="63"/>
      <c r="EN20" s="64"/>
      <c r="EO20" s="79">
        <v>15</v>
      </c>
      <c r="EP20" s="79">
        <f>EO20*E20*F20*H20*K20</f>
        <v>1572229.68</v>
      </c>
      <c r="EQ20" s="70">
        <f t="shared" si="10"/>
        <v>15</v>
      </c>
      <c r="ER20" s="70">
        <f t="shared" si="10"/>
        <v>1572229.68</v>
      </c>
    </row>
    <row r="21" spans="1:148" s="1" customFormat="1" ht="30" customHeight="1" x14ac:dyDescent="0.25">
      <c r="A21" s="75"/>
      <c r="B21" s="76">
        <v>9</v>
      </c>
      <c r="C21" s="76" t="s">
        <v>173</v>
      </c>
      <c r="D21" s="127" t="s">
        <v>174</v>
      </c>
      <c r="E21" s="58">
        <v>13916</v>
      </c>
      <c r="F21" s="171">
        <v>8.9600000000000009</v>
      </c>
      <c r="G21" s="60"/>
      <c r="H21" s="172">
        <v>1.113</v>
      </c>
      <c r="I21" s="80"/>
      <c r="J21" s="81"/>
      <c r="K21" s="78">
        <v>1.4</v>
      </c>
      <c r="L21" s="78">
        <v>1.68</v>
      </c>
      <c r="M21" s="78">
        <v>2.23</v>
      </c>
      <c r="N21" s="78">
        <v>2.57</v>
      </c>
      <c r="O21" s="63"/>
      <c r="P21" s="64"/>
      <c r="Q21" s="65"/>
      <c r="R21" s="64"/>
      <c r="S21" s="65"/>
      <c r="T21" s="65"/>
      <c r="U21" s="79"/>
      <c r="V21" s="74">
        <f>SUM(U21*E21*F21*G21*K21*$V$10)</f>
        <v>0</v>
      </c>
      <c r="W21" s="63"/>
      <c r="X21" s="65"/>
      <c r="Y21" s="63"/>
      <c r="Z21" s="64"/>
      <c r="AA21" s="65"/>
      <c r="AB21" s="64"/>
      <c r="AC21" s="64"/>
      <c r="AD21" s="64"/>
      <c r="AE21" s="65"/>
      <c r="AF21" s="64"/>
      <c r="AG21" s="65"/>
      <c r="AH21" s="64"/>
      <c r="AI21" s="65"/>
      <c r="AJ21" s="64"/>
      <c r="AK21" s="63"/>
      <c r="AL21" s="64"/>
      <c r="AM21" s="65"/>
      <c r="AN21" s="65"/>
      <c r="AO21" s="63"/>
      <c r="AP21" s="64"/>
      <c r="AQ21" s="63"/>
      <c r="AR21" s="64"/>
      <c r="AS21" s="65"/>
      <c r="AT21" s="64"/>
      <c r="AU21" s="63"/>
      <c r="AV21" s="64">
        <f t="shared" si="5"/>
        <v>0</v>
      </c>
      <c r="AW21" s="63"/>
      <c r="AX21" s="64"/>
      <c r="AY21" s="63"/>
      <c r="AZ21" s="65">
        <f t="shared" si="6"/>
        <v>0</v>
      </c>
      <c r="BA21" s="63"/>
      <c r="BB21" s="64"/>
      <c r="BC21" s="63"/>
      <c r="BD21" s="64"/>
      <c r="BE21" s="63"/>
      <c r="BF21" s="64"/>
      <c r="BG21" s="63"/>
      <c r="BH21" s="64"/>
      <c r="BI21" s="63"/>
      <c r="BJ21" s="64"/>
      <c r="BK21" s="63"/>
      <c r="BL21" s="64"/>
      <c r="BM21" s="63"/>
      <c r="BN21" s="64"/>
      <c r="BO21" s="63"/>
      <c r="BP21" s="64"/>
      <c r="BQ21" s="63"/>
      <c r="BR21" s="64"/>
      <c r="BS21" s="63"/>
      <c r="BT21" s="64"/>
      <c r="BU21" s="63"/>
      <c r="BV21" s="64"/>
      <c r="BW21" s="63"/>
      <c r="BX21" s="64"/>
      <c r="BY21" s="67"/>
      <c r="BZ21" s="68"/>
      <c r="CA21" s="63"/>
      <c r="CB21" s="64"/>
      <c r="CC21" s="65"/>
      <c r="CD21" s="64"/>
      <c r="CE21" s="63"/>
      <c r="CF21" s="64"/>
      <c r="CG21" s="63"/>
      <c r="CH21" s="64"/>
      <c r="CI21" s="63"/>
      <c r="CJ21" s="64"/>
      <c r="CK21" s="63"/>
      <c r="CL21" s="64"/>
      <c r="CM21" s="65"/>
      <c r="CN21" s="64"/>
      <c r="CO21" s="63"/>
      <c r="CP21" s="64"/>
      <c r="CQ21" s="63"/>
      <c r="CR21" s="64"/>
      <c r="CS21" s="65"/>
      <c r="CT21" s="64"/>
      <c r="CU21" s="65"/>
      <c r="CV21" s="64"/>
      <c r="CW21" s="65"/>
      <c r="CX21" s="64"/>
      <c r="CY21" s="63"/>
      <c r="CZ21" s="64"/>
      <c r="DA21" s="63"/>
      <c r="DB21" s="64"/>
      <c r="DC21" s="63"/>
      <c r="DD21" s="64"/>
      <c r="DE21" s="65"/>
      <c r="DF21" s="64"/>
      <c r="DG21" s="63"/>
      <c r="DH21" s="64"/>
      <c r="DI21" s="63"/>
      <c r="DJ21" s="64"/>
      <c r="DK21" s="63"/>
      <c r="DL21" s="64"/>
      <c r="DM21" s="63"/>
      <c r="DN21" s="64"/>
      <c r="DO21" s="63"/>
      <c r="DP21" s="64"/>
      <c r="DQ21" s="63"/>
      <c r="DR21" s="64"/>
      <c r="DS21" s="63"/>
      <c r="DT21" s="64"/>
      <c r="DU21" s="63"/>
      <c r="DV21" s="64"/>
      <c r="DW21" s="63"/>
      <c r="DX21" s="64"/>
      <c r="DY21" s="63"/>
      <c r="DZ21" s="64"/>
      <c r="EA21" s="63"/>
      <c r="EB21" s="64"/>
      <c r="EC21" s="63"/>
      <c r="ED21" s="64"/>
      <c r="EE21" s="63"/>
      <c r="EF21" s="64"/>
      <c r="EG21" s="63"/>
      <c r="EH21" s="64"/>
      <c r="EI21" s="63"/>
      <c r="EJ21" s="64"/>
      <c r="EK21" s="63"/>
      <c r="EL21" s="64">
        <f t="shared" si="9"/>
        <v>0</v>
      </c>
      <c r="EM21" s="63"/>
      <c r="EN21" s="64"/>
      <c r="EO21" s="79">
        <v>15</v>
      </c>
      <c r="EP21" s="79">
        <f>EO21*E21*F21*H21*K21</f>
        <v>2914317.6652800003</v>
      </c>
      <c r="EQ21" s="70">
        <f t="shared" si="10"/>
        <v>15</v>
      </c>
      <c r="ER21" s="70">
        <f t="shared" si="10"/>
        <v>2914317.6652800003</v>
      </c>
    </row>
    <row r="22" spans="1:148" s="1" customFormat="1" ht="30" customHeight="1" x14ac:dyDescent="0.25">
      <c r="A22" s="75"/>
      <c r="B22" s="76">
        <v>10</v>
      </c>
      <c r="C22" s="76" t="s">
        <v>175</v>
      </c>
      <c r="D22" s="127" t="s">
        <v>176</v>
      </c>
      <c r="E22" s="58">
        <v>13916</v>
      </c>
      <c r="F22" s="171">
        <v>9.86</v>
      </c>
      <c r="G22" s="60"/>
      <c r="H22" s="61">
        <v>1</v>
      </c>
      <c r="I22" s="172">
        <v>1.0249999999999999</v>
      </c>
      <c r="J22" s="77"/>
      <c r="K22" s="78">
        <v>1.4</v>
      </c>
      <c r="L22" s="78">
        <v>1.68</v>
      </c>
      <c r="M22" s="78">
        <v>2.23</v>
      </c>
      <c r="N22" s="78">
        <v>2.57</v>
      </c>
      <c r="O22" s="63"/>
      <c r="P22" s="64"/>
      <c r="Q22" s="65"/>
      <c r="R22" s="64"/>
      <c r="S22" s="65"/>
      <c r="T22" s="65"/>
      <c r="U22" s="79"/>
      <c r="V22" s="74">
        <f>SUM(U22*E22*F22*G22*K22*$V$10)</f>
        <v>0</v>
      </c>
      <c r="W22" s="63"/>
      <c r="X22" s="65"/>
      <c r="Y22" s="63"/>
      <c r="Z22" s="64"/>
      <c r="AA22" s="65"/>
      <c r="AB22" s="64"/>
      <c r="AC22" s="64"/>
      <c r="AD22" s="64"/>
      <c r="AE22" s="65"/>
      <c r="AF22" s="64"/>
      <c r="AG22" s="65"/>
      <c r="AH22" s="64"/>
      <c r="AI22" s="65"/>
      <c r="AJ22" s="64"/>
      <c r="AK22" s="63"/>
      <c r="AL22" s="64"/>
      <c r="AM22" s="65"/>
      <c r="AN22" s="65"/>
      <c r="AO22" s="63"/>
      <c r="AP22" s="64"/>
      <c r="AQ22" s="63"/>
      <c r="AR22" s="64"/>
      <c r="AS22" s="65"/>
      <c r="AT22" s="64"/>
      <c r="AU22" s="63"/>
      <c r="AV22" s="64">
        <f t="shared" si="5"/>
        <v>0</v>
      </c>
      <c r="AW22" s="63"/>
      <c r="AX22" s="64"/>
      <c r="AY22" s="63"/>
      <c r="AZ22" s="65">
        <f t="shared" si="6"/>
        <v>0</v>
      </c>
      <c r="BA22" s="63"/>
      <c r="BB22" s="64"/>
      <c r="BC22" s="63"/>
      <c r="BD22" s="64"/>
      <c r="BE22" s="63"/>
      <c r="BF22" s="64"/>
      <c r="BG22" s="63"/>
      <c r="BH22" s="64"/>
      <c r="BI22" s="63"/>
      <c r="BJ22" s="64"/>
      <c r="BK22" s="63"/>
      <c r="BL22" s="64"/>
      <c r="BM22" s="63"/>
      <c r="BN22" s="64"/>
      <c r="BO22" s="63"/>
      <c r="BP22" s="64"/>
      <c r="BQ22" s="63"/>
      <c r="BR22" s="64"/>
      <c r="BS22" s="63"/>
      <c r="BT22" s="64"/>
      <c r="BU22" s="63"/>
      <c r="BV22" s="64"/>
      <c r="BW22" s="63"/>
      <c r="BX22" s="64"/>
      <c r="BY22" s="67"/>
      <c r="BZ22" s="68"/>
      <c r="CA22" s="63"/>
      <c r="CB22" s="64"/>
      <c r="CC22" s="65"/>
      <c r="CD22" s="64"/>
      <c r="CE22" s="63"/>
      <c r="CF22" s="64"/>
      <c r="CG22" s="63"/>
      <c r="CH22" s="64"/>
      <c r="CI22" s="63"/>
      <c r="CJ22" s="64"/>
      <c r="CK22" s="63"/>
      <c r="CL22" s="64"/>
      <c r="CM22" s="65"/>
      <c r="CN22" s="64"/>
      <c r="CO22" s="63"/>
      <c r="CP22" s="64"/>
      <c r="CQ22" s="63"/>
      <c r="CR22" s="64"/>
      <c r="CS22" s="65"/>
      <c r="CT22" s="64"/>
      <c r="CU22" s="65"/>
      <c r="CV22" s="64"/>
      <c r="CW22" s="65"/>
      <c r="CX22" s="64"/>
      <c r="CY22" s="63"/>
      <c r="CZ22" s="64"/>
      <c r="DA22" s="63"/>
      <c r="DB22" s="64"/>
      <c r="DC22" s="63"/>
      <c r="DD22" s="64"/>
      <c r="DE22" s="65"/>
      <c r="DF22" s="64"/>
      <c r="DG22" s="63"/>
      <c r="DH22" s="64"/>
      <c r="DI22" s="63"/>
      <c r="DJ22" s="64"/>
      <c r="DK22" s="63"/>
      <c r="DL22" s="64"/>
      <c r="DM22" s="63"/>
      <c r="DN22" s="64"/>
      <c r="DO22" s="63"/>
      <c r="DP22" s="64"/>
      <c r="DQ22" s="63"/>
      <c r="DR22" s="64"/>
      <c r="DS22" s="63"/>
      <c r="DT22" s="64"/>
      <c r="DU22" s="63"/>
      <c r="DV22" s="64"/>
      <c r="DW22" s="63"/>
      <c r="DX22" s="64"/>
      <c r="DY22" s="63"/>
      <c r="DZ22" s="64"/>
      <c r="EA22" s="63"/>
      <c r="EB22" s="64"/>
      <c r="EC22" s="63"/>
      <c r="ED22" s="64"/>
      <c r="EE22" s="63"/>
      <c r="EF22" s="64"/>
      <c r="EG22" s="63"/>
      <c r="EH22" s="64"/>
      <c r="EI22" s="63"/>
      <c r="EJ22" s="64"/>
      <c r="EK22" s="63"/>
      <c r="EL22" s="64">
        <f t="shared" si="9"/>
        <v>0</v>
      </c>
      <c r="EM22" s="63"/>
      <c r="EN22" s="64"/>
      <c r="EO22" s="79">
        <v>10</v>
      </c>
      <c r="EP22" s="79">
        <f>(EO22*E22*F22*H22*K22)/12*4+(EO22*E22*F22*I22*K22)/12*8</f>
        <v>1952980.7173333331</v>
      </c>
      <c r="EQ22" s="70">
        <f t="shared" si="10"/>
        <v>10</v>
      </c>
      <c r="ER22" s="70">
        <f t="shared" si="10"/>
        <v>1952980.7173333331</v>
      </c>
    </row>
    <row r="23" spans="1:148" s="1" customFormat="1" ht="15" customHeight="1" x14ac:dyDescent="0.25">
      <c r="A23" s="173">
        <v>3</v>
      </c>
      <c r="B23" s="173"/>
      <c r="C23" s="53" t="s">
        <v>177</v>
      </c>
      <c r="D23" s="174" t="s">
        <v>178</v>
      </c>
      <c r="E23" s="58">
        <v>13916</v>
      </c>
      <c r="F23" s="175"/>
      <c r="G23" s="60"/>
      <c r="H23" s="54"/>
      <c r="I23" s="54"/>
      <c r="J23" s="54"/>
      <c r="K23" s="176"/>
      <c r="L23" s="176"/>
      <c r="M23" s="176"/>
      <c r="N23" s="177">
        <v>2.57</v>
      </c>
      <c r="O23" s="109">
        <f>O24</f>
        <v>1</v>
      </c>
      <c r="P23" s="109">
        <f t="shared" ref="P23:CA23" si="11">P24</f>
        <v>19092.752</v>
      </c>
      <c r="Q23" s="109">
        <f t="shared" si="11"/>
        <v>0</v>
      </c>
      <c r="R23" s="109">
        <f t="shared" si="11"/>
        <v>0</v>
      </c>
      <c r="S23" s="109">
        <f t="shared" si="11"/>
        <v>0</v>
      </c>
      <c r="T23" s="109">
        <f t="shared" si="11"/>
        <v>0</v>
      </c>
      <c r="U23" s="109">
        <f t="shared" si="11"/>
        <v>0</v>
      </c>
      <c r="V23" s="109">
        <f t="shared" si="11"/>
        <v>0</v>
      </c>
      <c r="W23" s="109">
        <f t="shared" si="11"/>
        <v>0</v>
      </c>
      <c r="X23" s="109">
        <f t="shared" si="11"/>
        <v>0</v>
      </c>
      <c r="Y23" s="109">
        <f t="shared" si="11"/>
        <v>0</v>
      </c>
      <c r="Z23" s="109">
        <f t="shared" si="11"/>
        <v>0</v>
      </c>
      <c r="AA23" s="109">
        <f t="shared" si="11"/>
        <v>1</v>
      </c>
      <c r="AB23" s="109">
        <f t="shared" si="11"/>
        <v>19092.752</v>
      </c>
      <c r="AC23" s="109">
        <f t="shared" si="11"/>
        <v>0</v>
      </c>
      <c r="AD23" s="109">
        <f t="shared" si="11"/>
        <v>0</v>
      </c>
      <c r="AE23" s="109">
        <f t="shared" si="11"/>
        <v>0</v>
      </c>
      <c r="AF23" s="109">
        <f t="shared" si="11"/>
        <v>0</v>
      </c>
      <c r="AG23" s="109">
        <f t="shared" si="11"/>
        <v>0</v>
      </c>
      <c r="AH23" s="109">
        <f t="shared" si="11"/>
        <v>0</v>
      </c>
      <c r="AI23" s="109">
        <f t="shared" si="11"/>
        <v>0</v>
      </c>
      <c r="AJ23" s="109">
        <f t="shared" si="11"/>
        <v>0</v>
      </c>
      <c r="AK23" s="109">
        <f t="shared" si="11"/>
        <v>0</v>
      </c>
      <c r="AL23" s="109">
        <f t="shared" si="11"/>
        <v>0</v>
      </c>
      <c r="AM23" s="109">
        <f t="shared" si="11"/>
        <v>0</v>
      </c>
      <c r="AN23" s="109">
        <f t="shared" si="11"/>
        <v>0</v>
      </c>
      <c r="AO23" s="109">
        <f t="shared" si="11"/>
        <v>0</v>
      </c>
      <c r="AP23" s="109">
        <f t="shared" si="11"/>
        <v>0</v>
      </c>
      <c r="AQ23" s="109">
        <f t="shared" si="11"/>
        <v>0</v>
      </c>
      <c r="AR23" s="109">
        <f t="shared" si="11"/>
        <v>0</v>
      </c>
      <c r="AS23" s="109">
        <f t="shared" si="11"/>
        <v>0</v>
      </c>
      <c r="AT23" s="109">
        <f t="shared" si="11"/>
        <v>0</v>
      </c>
      <c r="AU23" s="109">
        <f t="shared" si="11"/>
        <v>0</v>
      </c>
      <c r="AV23" s="109">
        <f t="shared" si="11"/>
        <v>0</v>
      </c>
      <c r="AW23" s="109">
        <f t="shared" si="11"/>
        <v>0</v>
      </c>
      <c r="AX23" s="109">
        <f t="shared" si="11"/>
        <v>0</v>
      </c>
      <c r="AY23" s="109">
        <f t="shared" si="11"/>
        <v>0</v>
      </c>
      <c r="AZ23" s="109">
        <f t="shared" si="11"/>
        <v>0</v>
      </c>
      <c r="BA23" s="109">
        <f t="shared" si="11"/>
        <v>5</v>
      </c>
      <c r="BB23" s="109">
        <f t="shared" si="11"/>
        <v>95463.75999999998</v>
      </c>
      <c r="BC23" s="109">
        <f t="shared" si="11"/>
        <v>0</v>
      </c>
      <c r="BD23" s="109">
        <f t="shared" si="11"/>
        <v>0</v>
      </c>
      <c r="BE23" s="109">
        <f t="shared" si="11"/>
        <v>0</v>
      </c>
      <c r="BF23" s="109">
        <f t="shared" si="11"/>
        <v>0</v>
      </c>
      <c r="BG23" s="109">
        <f t="shared" si="11"/>
        <v>0</v>
      </c>
      <c r="BH23" s="109">
        <f t="shared" si="11"/>
        <v>0</v>
      </c>
      <c r="BI23" s="109">
        <f t="shared" si="11"/>
        <v>0</v>
      </c>
      <c r="BJ23" s="109">
        <f t="shared" si="11"/>
        <v>0</v>
      </c>
      <c r="BK23" s="109">
        <f t="shared" si="11"/>
        <v>0</v>
      </c>
      <c r="BL23" s="109">
        <f t="shared" si="11"/>
        <v>0</v>
      </c>
      <c r="BM23" s="109">
        <f t="shared" si="11"/>
        <v>0</v>
      </c>
      <c r="BN23" s="109">
        <f t="shared" si="11"/>
        <v>0</v>
      </c>
      <c r="BO23" s="109">
        <f t="shared" si="11"/>
        <v>0</v>
      </c>
      <c r="BP23" s="109">
        <f t="shared" si="11"/>
        <v>0</v>
      </c>
      <c r="BQ23" s="109">
        <f t="shared" si="11"/>
        <v>5</v>
      </c>
      <c r="BR23" s="109">
        <f t="shared" si="11"/>
        <v>95463.75999999998</v>
      </c>
      <c r="BS23" s="109">
        <f t="shared" si="11"/>
        <v>0</v>
      </c>
      <c r="BT23" s="109">
        <f t="shared" si="11"/>
        <v>0</v>
      </c>
      <c r="BU23" s="109">
        <f t="shared" si="11"/>
        <v>0</v>
      </c>
      <c r="BV23" s="109">
        <f t="shared" si="11"/>
        <v>0</v>
      </c>
      <c r="BW23" s="109">
        <f t="shared" si="11"/>
        <v>0</v>
      </c>
      <c r="BX23" s="109">
        <f t="shared" si="11"/>
        <v>0</v>
      </c>
      <c r="BY23" s="109">
        <f t="shared" si="11"/>
        <v>0</v>
      </c>
      <c r="BZ23" s="109">
        <f t="shared" si="11"/>
        <v>0</v>
      </c>
      <c r="CA23" s="109">
        <f t="shared" si="11"/>
        <v>0</v>
      </c>
      <c r="CB23" s="109">
        <f t="shared" ref="CB23:EM23" si="12">CB24</f>
        <v>0</v>
      </c>
      <c r="CC23" s="109">
        <f t="shared" si="12"/>
        <v>0</v>
      </c>
      <c r="CD23" s="109">
        <f t="shared" si="12"/>
        <v>0</v>
      </c>
      <c r="CE23" s="109">
        <f t="shared" si="12"/>
        <v>0</v>
      </c>
      <c r="CF23" s="109">
        <f t="shared" si="12"/>
        <v>0</v>
      </c>
      <c r="CG23" s="109">
        <f t="shared" si="12"/>
        <v>0</v>
      </c>
      <c r="CH23" s="109">
        <f t="shared" si="12"/>
        <v>0</v>
      </c>
      <c r="CI23" s="109">
        <f t="shared" si="12"/>
        <v>0</v>
      </c>
      <c r="CJ23" s="109">
        <f t="shared" si="12"/>
        <v>0</v>
      </c>
      <c r="CK23" s="109">
        <f t="shared" si="12"/>
        <v>0</v>
      </c>
      <c r="CL23" s="109">
        <f t="shared" si="12"/>
        <v>0</v>
      </c>
      <c r="CM23" s="109">
        <f t="shared" si="12"/>
        <v>0</v>
      </c>
      <c r="CN23" s="109">
        <f t="shared" si="12"/>
        <v>0</v>
      </c>
      <c r="CO23" s="109">
        <f t="shared" si="12"/>
        <v>0</v>
      </c>
      <c r="CP23" s="109">
        <f t="shared" si="12"/>
        <v>0</v>
      </c>
      <c r="CQ23" s="109">
        <f t="shared" si="12"/>
        <v>0</v>
      </c>
      <c r="CR23" s="109">
        <f t="shared" si="12"/>
        <v>0</v>
      </c>
      <c r="CS23" s="109">
        <f t="shared" si="12"/>
        <v>0</v>
      </c>
      <c r="CT23" s="109">
        <f t="shared" si="12"/>
        <v>0</v>
      </c>
      <c r="CU23" s="109">
        <f t="shared" si="12"/>
        <v>0</v>
      </c>
      <c r="CV23" s="109">
        <f t="shared" si="12"/>
        <v>0</v>
      </c>
      <c r="CW23" s="109">
        <f t="shared" si="12"/>
        <v>0</v>
      </c>
      <c r="CX23" s="109">
        <f t="shared" si="12"/>
        <v>0</v>
      </c>
      <c r="CY23" s="109">
        <f t="shared" si="12"/>
        <v>0</v>
      </c>
      <c r="CZ23" s="109">
        <f t="shared" si="12"/>
        <v>0</v>
      </c>
      <c r="DA23" s="109">
        <f t="shared" si="12"/>
        <v>0</v>
      </c>
      <c r="DB23" s="109">
        <f t="shared" si="12"/>
        <v>0</v>
      </c>
      <c r="DC23" s="109">
        <f t="shared" si="12"/>
        <v>0</v>
      </c>
      <c r="DD23" s="109">
        <f t="shared" si="12"/>
        <v>0</v>
      </c>
      <c r="DE23" s="109">
        <f t="shared" si="12"/>
        <v>0</v>
      </c>
      <c r="DF23" s="109">
        <f t="shared" si="12"/>
        <v>0</v>
      </c>
      <c r="DG23" s="109">
        <f t="shared" si="12"/>
        <v>0</v>
      </c>
      <c r="DH23" s="109">
        <f t="shared" si="12"/>
        <v>0</v>
      </c>
      <c r="DI23" s="109">
        <f t="shared" si="12"/>
        <v>0</v>
      </c>
      <c r="DJ23" s="109">
        <f t="shared" si="12"/>
        <v>0</v>
      </c>
      <c r="DK23" s="109">
        <f t="shared" si="12"/>
        <v>0</v>
      </c>
      <c r="DL23" s="109">
        <f t="shared" si="12"/>
        <v>0</v>
      </c>
      <c r="DM23" s="109">
        <f t="shared" si="12"/>
        <v>0</v>
      </c>
      <c r="DN23" s="109">
        <f t="shared" si="12"/>
        <v>0</v>
      </c>
      <c r="DO23" s="109">
        <f t="shared" si="12"/>
        <v>0</v>
      </c>
      <c r="DP23" s="109">
        <f t="shared" si="12"/>
        <v>0</v>
      </c>
      <c r="DQ23" s="109">
        <f t="shared" si="12"/>
        <v>0</v>
      </c>
      <c r="DR23" s="109">
        <f t="shared" si="12"/>
        <v>0</v>
      </c>
      <c r="DS23" s="109">
        <f t="shared" si="12"/>
        <v>0</v>
      </c>
      <c r="DT23" s="109">
        <f t="shared" si="12"/>
        <v>0</v>
      </c>
      <c r="DU23" s="109">
        <f t="shared" si="12"/>
        <v>0</v>
      </c>
      <c r="DV23" s="109">
        <f t="shared" si="12"/>
        <v>0</v>
      </c>
      <c r="DW23" s="109">
        <f t="shared" si="12"/>
        <v>0</v>
      </c>
      <c r="DX23" s="109">
        <f t="shared" si="12"/>
        <v>0</v>
      </c>
      <c r="DY23" s="109">
        <f t="shared" si="12"/>
        <v>0</v>
      </c>
      <c r="DZ23" s="109">
        <f t="shared" si="12"/>
        <v>0</v>
      </c>
      <c r="EA23" s="109">
        <f t="shared" si="12"/>
        <v>0</v>
      </c>
      <c r="EB23" s="109">
        <f t="shared" si="12"/>
        <v>0</v>
      </c>
      <c r="EC23" s="109">
        <f t="shared" si="12"/>
        <v>0</v>
      </c>
      <c r="ED23" s="109">
        <f t="shared" si="12"/>
        <v>0</v>
      </c>
      <c r="EE23" s="109">
        <f t="shared" si="12"/>
        <v>0</v>
      </c>
      <c r="EF23" s="109">
        <f t="shared" si="12"/>
        <v>0</v>
      </c>
      <c r="EG23" s="109">
        <f t="shared" si="12"/>
        <v>0</v>
      </c>
      <c r="EH23" s="109">
        <f t="shared" si="12"/>
        <v>0</v>
      </c>
      <c r="EI23" s="109">
        <f t="shared" si="12"/>
        <v>0</v>
      </c>
      <c r="EJ23" s="109">
        <f t="shared" si="12"/>
        <v>0</v>
      </c>
      <c r="EK23" s="109">
        <f t="shared" si="12"/>
        <v>0</v>
      </c>
      <c r="EL23" s="109">
        <f t="shared" si="12"/>
        <v>0</v>
      </c>
      <c r="EM23" s="109">
        <f t="shared" si="12"/>
        <v>0</v>
      </c>
      <c r="EN23" s="109">
        <f t="shared" ref="EN23:ER23" si="13">EN24</f>
        <v>0</v>
      </c>
      <c r="EO23" s="109"/>
      <c r="EP23" s="109"/>
      <c r="EQ23" s="109">
        <f t="shared" si="13"/>
        <v>12</v>
      </c>
      <c r="ER23" s="109">
        <f t="shared" si="13"/>
        <v>229113.02399999995</v>
      </c>
    </row>
    <row r="24" spans="1:148" s="1" customFormat="1" ht="30" customHeight="1" x14ac:dyDescent="0.25">
      <c r="A24" s="55"/>
      <c r="B24" s="82">
        <v>11</v>
      </c>
      <c r="C24" s="178" t="s">
        <v>179</v>
      </c>
      <c r="D24" s="83" t="s">
        <v>180</v>
      </c>
      <c r="E24" s="58">
        <v>13916</v>
      </c>
      <c r="F24" s="84">
        <v>0.98</v>
      </c>
      <c r="G24" s="60"/>
      <c r="H24" s="85">
        <v>1</v>
      </c>
      <c r="I24" s="86"/>
      <c r="J24" s="86"/>
      <c r="K24" s="87">
        <v>1.4</v>
      </c>
      <c r="L24" s="87">
        <v>1.68</v>
      </c>
      <c r="M24" s="87">
        <v>2.23</v>
      </c>
      <c r="N24" s="88">
        <v>2.57</v>
      </c>
      <c r="O24" s="89">
        <v>1</v>
      </c>
      <c r="P24" s="90">
        <f>O24*E24*F24*H24*K24*$P$10</f>
        <v>19092.752</v>
      </c>
      <c r="Q24" s="91"/>
      <c r="R24" s="90">
        <f>Q24*E24*F24*H24*K24*$R$10</f>
        <v>0</v>
      </c>
      <c r="S24" s="91"/>
      <c r="T24" s="92">
        <f>S24*E24*F24*H24*K24*$T$10</f>
        <v>0</v>
      </c>
      <c r="U24" s="89"/>
      <c r="V24" s="90">
        <f>SUM(U24*E24*F24*H24*K24*$V$10)</f>
        <v>0</v>
      </c>
      <c r="W24" s="89"/>
      <c r="X24" s="92">
        <f>SUM(W24*E24*F24*H24*K24*$X$10)</f>
        <v>0</v>
      </c>
      <c r="Y24" s="89"/>
      <c r="Z24" s="90">
        <f>SUM(Y24*E24*F24*H24*K24*$Z$10)</f>
        <v>0</v>
      </c>
      <c r="AA24" s="91">
        <v>1</v>
      </c>
      <c r="AB24" s="90">
        <f>SUM(AA24*E24*F24*H24*K24*$AB$10)</f>
        <v>19092.752</v>
      </c>
      <c r="AC24" s="93"/>
      <c r="AD24" s="93"/>
      <c r="AE24" s="91"/>
      <c r="AF24" s="90">
        <f>SUM(AE24*E24*F24*H24*K24*$AF$10)</f>
        <v>0</v>
      </c>
      <c r="AG24" s="91"/>
      <c r="AH24" s="90">
        <f>SUM(AG24*E24*F24*H24*L24*$AH$10)</f>
        <v>0</v>
      </c>
      <c r="AI24" s="91"/>
      <c r="AJ24" s="90">
        <f>SUM(AI24*E24*F24*H24*L24*$AJ$10)</f>
        <v>0</v>
      </c>
      <c r="AK24" s="89"/>
      <c r="AL24" s="90">
        <f>SUM(AK24*E24*F24*H24*K24*$AL$10)</f>
        <v>0</v>
      </c>
      <c r="AM24" s="91"/>
      <c r="AN24" s="92">
        <f>SUM(AM24*E24*F24*H24*K24*$AN$10)</f>
        <v>0</v>
      </c>
      <c r="AO24" s="89"/>
      <c r="AP24" s="90">
        <f>SUM(AO24*E24*F24*H24*K24*$AP$10)</f>
        <v>0</v>
      </c>
      <c r="AQ24" s="94"/>
      <c r="AR24" s="90">
        <f>SUM(AQ24*E24*F24*H24*K24*$AR$10)</f>
        <v>0</v>
      </c>
      <c r="AS24" s="91"/>
      <c r="AT24" s="90">
        <f>SUM(E24*F24*H24*K24*AS24*$AT$10)</f>
        <v>0</v>
      </c>
      <c r="AU24" s="91"/>
      <c r="AV24" s="90">
        <f>SUM(AU24*E24*F24*H24*K24*$AV$10)</f>
        <v>0</v>
      </c>
      <c r="AW24" s="89"/>
      <c r="AX24" s="90">
        <f>SUM(AW24*E24*F24*H24*K24*$AX$10)</f>
        <v>0</v>
      </c>
      <c r="AY24" s="89"/>
      <c r="AZ24" s="92">
        <f>SUM(AY24*E24*F24*H24*K24*$AZ$10)</f>
        <v>0</v>
      </c>
      <c r="BA24" s="89">
        <v>5</v>
      </c>
      <c r="BB24" s="90">
        <f>SUM(BA24*E24*F24*H24*K24*$BB$10)</f>
        <v>95463.75999999998</v>
      </c>
      <c r="BC24" s="89"/>
      <c r="BD24" s="90">
        <f>SUM(BC24*E24*F24*H24*K24*$BD$10)</f>
        <v>0</v>
      </c>
      <c r="BE24" s="89"/>
      <c r="BF24" s="90">
        <f>SUM(BE24*E24*F24*H24*K24*$BF$10)</f>
        <v>0</v>
      </c>
      <c r="BG24" s="89"/>
      <c r="BH24" s="90">
        <f>SUM(BG24*E24*F24*H24*K24*$BH$10)</f>
        <v>0</v>
      </c>
      <c r="BI24" s="89"/>
      <c r="BJ24" s="90">
        <f>BI24*E24*F24*H24*K24*$BJ$10</f>
        <v>0</v>
      </c>
      <c r="BK24" s="89"/>
      <c r="BL24" s="90">
        <f>BK24*E24*F24*H24*K24*$BL$10</f>
        <v>0</v>
      </c>
      <c r="BM24" s="89"/>
      <c r="BN24" s="90">
        <f>BM24*E24*F24*H24*K24*$BN$10</f>
        <v>0</v>
      </c>
      <c r="BO24" s="89"/>
      <c r="BP24" s="90">
        <f>SUM(BO24*E24*F24*H24*K24*$BP$10)</f>
        <v>0</v>
      </c>
      <c r="BQ24" s="89">
        <v>5</v>
      </c>
      <c r="BR24" s="90">
        <f>SUM(BQ24*E24*F24*H24*K24*$BR$10)</f>
        <v>95463.75999999998</v>
      </c>
      <c r="BS24" s="89"/>
      <c r="BT24" s="90">
        <f>SUM(BS24*E24*F24*H24*K24*$BT$10)</f>
        <v>0</v>
      </c>
      <c r="BU24" s="89"/>
      <c r="BV24" s="90">
        <f>SUM(BU24*E24*F24*H24*K24*$BV$10)</f>
        <v>0</v>
      </c>
      <c r="BW24" s="89"/>
      <c r="BX24" s="90">
        <f>SUM(BW24*E24*F24*H24*K24*$BX$10)</f>
        <v>0</v>
      </c>
      <c r="BY24" s="95"/>
      <c r="BZ24" s="96">
        <f>BY24*E24*F24*H24*K24*$BZ$10</f>
        <v>0</v>
      </c>
      <c r="CA24" s="89"/>
      <c r="CB24" s="90">
        <f>SUM(CA24*E24*F24*H24*K24*$CB$10)</f>
        <v>0</v>
      </c>
      <c r="CC24" s="91"/>
      <c r="CD24" s="90">
        <f>SUM(CC24*E24*F24*H24*K24*$CD$10)</f>
        <v>0</v>
      </c>
      <c r="CE24" s="89"/>
      <c r="CF24" s="90">
        <f>SUM(CE24*E24*F24*H24*K24*$CF$10)</f>
        <v>0</v>
      </c>
      <c r="CG24" s="89"/>
      <c r="CH24" s="90">
        <f>SUM(CG24*E24*F24*H24*K24*$CH$10)</f>
        <v>0</v>
      </c>
      <c r="CI24" s="89"/>
      <c r="CJ24" s="90">
        <f>CI24*E24*F24*H24*K24*$CJ$10</f>
        <v>0</v>
      </c>
      <c r="CK24" s="94"/>
      <c r="CL24" s="90">
        <f>SUM(CK24*E24*F24*H24*K24*$CL$10)</f>
        <v>0</v>
      </c>
      <c r="CM24" s="91"/>
      <c r="CN24" s="90">
        <f>SUM(CM24*E24*F24*H24*L24*$CN$10)</f>
        <v>0</v>
      </c>
      <c r="CO24" s="89"/>
      <c r="CP24" s="90">
        <f>SUM(CO24*E24*F24*H24*L24*$CP$10)</f>
        <v>0</v>
      </c>
      <c r="CQ24" s="89"/>
      <c r="CR24" s="90">
        <f>SUM(CQ24*E24*F24*H24*L24*$CR$10)</f>
        <v>0</v>
      </c>
      <c r="CS24" s="91"/>
      <c r="CT24" s="90">
        <f>SUM(CS24*E24*F24*H24*L24*$CT$10)</f>
        <v>0</v>
      </c>
      <c r="CU24" s="91"/>
      <c r="CV24" s="90">
        <f>SUM(CU24*E24*F24*H24*L24*$CV$10)</f>
        <v>0</v>
      </c>
      <c r="CW24" s="91"/>
      <c r="CX24" s="90">
        <f>SUM(CW24*E24*F24*H24*L24*$CX$10)</f>
        <v>0</v>
      </c>
      <c r="CY24" s="89"/>
      <c r="CZ24" s="90">
        <f>SUM(CY24*E24*F24*H24*L24*$CZ$10)</f>
        <v>0</v>
      </c>
      <c r="DA24" s="89"/>
      <c r="DB24" s="90">
        <f>SUM(DA24*E24*F24*H24*L24*$DB$10)</f>
        <v>0</v>
      </c>
      <c r="DC24" s="89"/>
      <c r="DD24" s="90">
        <f>SUM(DC24*E24*F24*H24*L24*$DD$10)</f>
        <v>0</v>
      </c>
      <c r="DE24" s="91"/>
      <c r="DF24" s="90">
        <f>SUM(DE24*E24*F24*H24*L24*$DF$10)</f>
        <v>0</v>
      </c>
      <c r="DG24" s="89"/>
      <c r="DH24" s="90">
        <f>SUM(DG24*E24*F24*H24*L24*$DH$10)</f>
        <v>0</v>
      </c>
      <c r="DI24" s="89"/>
      <c r="DJ24" s="90">
        <f>SUM(DI24*E24*F24*H24*L24*$DJ$10)</f>
        <v>0</v>
      </c>
      <c r="DK24" s="89"/>
      <c r="DL24" s="90">
        <f>SUM(DK24*E24*F24*H24*L24*$DL$10)</f>
        <v>0</v>
      </c>
      <c r="DM24" s="89"/>
      <c r="DN24" s="90">
        <f>SUM(DM24*E24*F24*H24*L24*$DN$10)</f>
        <v>0</v>
      </c>
      <c r="DO24" s="94"/>
      <c r="DP24" s="90">
        <f>SUM(DO24*E24*F24*H24*L24*$DP$10)</f>
        <v>0</v>
      </c>
      <c r="DQ24" s="89"/>
      <c r="DR24" s="90">
        <f>DQ24*E24*F24*H24*L24*$DR$10</f>
        <v>0</v>
      </c>
      <c r="DS24" s="89"/>
      <c r="DT24" s="90">
        <f>SUM(DS24*E24*F24*H24*L24*$DT$10)</f>
        <v>0</v>
      </c>
      <c r="DU24" s="89"/>
      <c r="DV24" s="90">
        <f>SUM(DU24*E24*F24*H24*L24*$DV$10)</f>
        <v>0</v>
      </c>
      <c r="DW24" s="89"/>
      <c r="DX24" s="90">
        <f>SUM(DW24*E24*F24*H24*M24*$DX$10)</f>
        <v>0</v>
      </c>
      <c r="DY24" s="89"/>
      <c r="DZ24" s="90">
        <f>SUM(DY24*E24*F24*H24*N24*$DZ$10)</f>
        <v>0</v>
      </c>
      <c r="EA24" s="94"/>
      <c r="EB24" s="90">
        <f>SUM(EA24*E24*F24*H24*K24*$EB$10)</f>
        <v>0</v>
      </c>
      <c r="EC24" s="94"/>
      <c r="ED24" s="64">
        <f>SUM(EC24*E24*F24*H24*K24*$ED$10)</f>
        <v>0</v>
      </c>
      <c r="EE24" s="89"/>
      <c r="EF24" s="90">
        <f>SUM(EE24*E24*F24*H24*K24*$EF$10)</f>
        <v>0</v>
      </c>
      <c r="EG24" s="94"/>
      <c r="EH24" s="90">
        <f>SUM(EG24*E24*F24*H24*K24*$EH$10)</f>
        <v>0</v>
      </c>
      <c r="EI24" s="94"/>
      <c r="EJ24" s="90">
        <f>EI24*E24*F24*H24*K24*$EJ$10</f>
        <v>0</v>
      </c>
      <c r="EK24" s="94"/>
      <c r="EL24" s="90">
        <f>EK24*E24*F24*H24*K24*$EL$10</f>
        <v>0</v>
      </c>
      <c r="EM24" s="94"/>
      <c r="EN24" s="90"/>
      <c r="EO24" s="97"/>
      <c r="EP24" s="97"/>
      <c r="EQ24" s="98">
        <f>SUM(O24,Y24,Q24,S24,AA24,U24,W24,AE24,AG24,AI24,AK24,AM24,AS24,AU24,AW24,AQ24,CM24,CS24,CW24,CA24,CC24,DC24,DE24,DG24,DI24,DK24,DM24,DO24,AY24,AO24,BA24,BC24,BE24,BG24,BI24,BK24,BM24,BO24,BQ24,BS24,BU24,EE24,EG24,EA24,EC24,BW24,BY24,CU24,CO24,CQ24,CY24,DA24,CE24,CG24,CI24,CK24,DQ24,DS24,DU24,DW24,DY24,EI24,EK24,EM24)</f>
        <v>12</v>
      </c>
      <c r="ER24" s="98">
        <f>SUM(P24,Z24,R24,T24,AB24,V24,X24,AF24,AH24,AJ24,AL24,AN24,AT24,AV24,AX24,AR24,CN24,CT24,CX24,CB24,CD24,DD24,DF24,DH24,DJ24,DL24,DN24,DP24,AZ24,AP24,BB24,BD24,BF24,BH24,BJ24,BL24,BN24,BP24,BR24,BT24,BV24,EF24,EH24,EB24,ED24,BX24,BZ24,CV24,CP24,CR24,CZ24,DB24,CF24,CH24,CJ24,CL24,DR24,DT24,DV24,DX24,DZ24,EJ24,EL24,EN24)</f>
        <v>229113.02399999995</v>
      </c>
    </row>
    <row r="25" spans="1:148" s="110" customFormat="1" ht="15" x14ac:dyDescent="0.25">
      <c r="A25" s="173">
        <v>4</v>
      </c>
      <c r="B25" s="173"/>
      <c r="C25" s="53" t="s">
        <v>181</v>
      </c>
      <c r="D25" s="179" t="s">
        <v>182</v>
      </c>
      <c r="E25" s="58">
        <v>13916</v>
      </c>
      <c r="F25" s="175"/>
      <c r="G25" s="60"/>
      <c r="H25" s="54"/>
      <c r="I25" s="99"/>
      <c r="J25" s="99"/>
      <c r="K25" s="180"/>
      <c r="L25" s="180"/>
      <c r="M25" s="180"/>
      <c r="N25" s="104">
        <v>2.57</v>
      </c>
      <c r="O25" s="109">
        <f>O26</f>
        <v>12</v>
      </c>
      <c r="P25" s="109">
        <f t="shared" ref="P25:CA25" si="14">P26</f>
        <v>208072.03200000001</v>
      </c>
      <c r="Q25" s="109">
        <f t="shared" si="14"/>
        <v>0</v>
      </c>
      <c r="R25" s="109">
        <f t="shared" si="14"/>
        <v>0</v>
      </c>
      <c r="S25" s="109">
        <f t="shared" si="14"/>
        <v>0</v>
      </c>
      <c r="T25" s="109">
        <f t="shared" si="14"/>
        <v>0</v>
      </c>
      <c r="U25" s="109">
        <f t="shared" si="14"/>
        <v>0</v>
      </c>
      <c r="V25" s="109">
        <f t="shared" si="14"/>
        <v>0</v>
      </c>
      <c r="W25" s="109">
        <f t="shared" si="14"/>
        <v>0</v>
      </c>
      <c r="X25" s="109">
        <f t="shared" si="14"/>
        <v>0</v>
      </c>
      <c r="Y25" s="109">
        <f t="shared" si="14"/>
        <v>0</v>
      </c>
      <c r="Z25" s="109">
        <f t="shared" si="14"/>
        <v>0</v>
      </c>
      <c r="AA25" s="109">
        <f t="shared" si="14"/>
        <v>15</v>
      </c>
      <c r="AB25" s="109">
        <f t="shared" si="14"/>
        <v>260090.03999999998</v>
      </c>
      <c r="AC25" s="109">
        <f t="shared" si="14"/>
        <v>0</v>
      </c>
      <c r="AD25" s="109">
        <f t="shared" si="14"/>
        <v>0</v>
      </c>
      <c r="AE25" s="109">
        <f t="shared" si="14"/>
        <v>14</v>
      </c>
      <c r="AF25" s="109">
        <f t="shared" si="14"/>
        <v>242750.704</v>
      </c>
      <c r="AG25" s="109">
        <f t="shared" si="14"/>
        <v>0</v>
      </c>
      <c r="AH25" s="109">
        <f t="shared" si="14"/>
        <v>0</v>
      </c>
      <c r="AI25" s="109">
        <f t="shared" si="14"/>
        <v>8</v>
      </c>
      <c r="AJ25" s="109">
        <f t="shared" si="14"/>
        <v>166457.6256</v>
      </c>
      <c r="AK25" s="109">
        <f t="shared" si="14"/>
        <v>32</v>
      </c>
      <c r="AL25" s="109">
        <f t="shared" si="14"/>
        <v>554858.75199999998</v>
      </c>
      <c r="AM25" s="109">
        <f t="shared" si="14"/>
        <v>0</v>
      </c>
      <c r="AN25" s="109">
        <f t="shared" si="14"/>
        <v>0</v>
      </c>
      <c r="AO25" s="109">
        <f t="shared" si="14"/>
        <v>0</v>
      </c>
      <c r="AP25" s="109">
        <f t="shared" si="14"/>
        <v>0</v>
      </c>
      <c r="AQ25" s="109">
        <f t="shared" si="14"/>
        <v>0</v>
      </c>
      <c r="AR25" s="109">
        <f t="shared" si="14"/>
        <v>0</v>
      </c>
      <c r="AS25" s="109">
        <f t="shared" si="14"/>
        <v>0</v>
      </c>
      <c r="AT25" s="109">
        <f t="shared" si="14"/>
        <v>0</v>
      </c>
      <c r="AU25" s="109">
        <f t="shared" si="14"/>
        <v>0</v>
      </c>
      <c r="AV25" s="109">
        <f t="shared" si="14"/>
        <v>0</v>
      </c>
      <c r="AW25" s="109">
        <f t="shared" si="14"/>
        <v>0</v>
      </c>
      <c r="AX25" s="109">
        <f t="shared" si="14"/>
        <v>0</v>
      </c>
      <c r="AY25" s="109">
        <f t="shared" si="14"/>
        <v>10</v>
      </c>
      <c r="AZ25" s="109">
        <f t="shared" si="14"/>
        <v>173393.36000000002</v>
      </c>
      <c r="BA25" s="109">
        <f t="shared" si="14"/>
        <v>110</v>
      </c>
      <c r="BB25" s="109">
        <f t="shared" si="14"/>
        <v>1907326.9599999997</v>
      </c>
      <c r="BC25" s="109">
        <f t="shared" si="14"/>
        <v>12</v>
      </c>
      <c r="BD25" s="109">
        <f t="shared" si="14"/>
        <v>208072.03200000001</v>
      </c>
      <c r="BE25" s="109">
        <f t="shared" si="14"/>
        <v>124</v>
      </c>
      <c r="BF25" s="109">
        <f t="shared" si="14"/>
        <v>2150077.6639999999</v>
      </c>
      <c r="BG25" s="109">
        <f t="shared" si="14"/>
        <v>7</v>
      </c>
      <c r="BH25" s="109">
        <f t="shared" si="14"/>
        <v>121375.352</v>
      </c>
      <c r="BI25" s="109">
        <f t="shared" si="14"/>
        <v>78</v>
      </c>
      <c r="BJ25" s="109">
        <f t="shared" si="14"/>
        <v>1352468.2079999999</v>
      </c>
      <c r="BK25" s="109">
        <f t="shared" si="14"/>
        <v>41</v>
      </c>
      <c r="BL25" s="109">
        <f t="shared" si="14"/>
        <v>710912.77599999995</v>
      </c>
      <c r="BM25" s="109">
        <f t="shared" si="14"/>
        <v>5</v>
      </c>
      <c r="BN25" s="109">
        <f t="shared" si="14"/>
        <v>86696.680000000008</v>
      </c>
      <c r="BO25" s="109">
        <f t="shared" si="14"/>
        <v>0</v>
      </c>
      <c r="BP25" s="109">
        <f t="shared" si="14"/>
        <v>0</v>
      </c>
      <c r="BQ25" s="109">
        <f t="shared" si="14"/>
        <v>0</v>
      </c>
      <c r="BR25" s="109">
        <f t="shared" si="14"/>
        <v>0</v>
      </c>
      <c r="BS25" s="109">
        <f t="shared" si="14"/>
        <v>0</v>
      </c>
      <c r="BT25" s="109">
        <f t="shared" si="14"/>
        <v>0</v>
      </c>
      <c r="BU25" s="109">
        <f t="shared" si="14"/>
        <v>0</v>
      </c>
      <c r="BV25" s="109">
        <f t="shared" si="14"/>
        <v>0</v>
      </c>
      <c r="BW25" s="109">
        <f t="shared" si="14"/>
        <v>6</v>
      </c>
      <c r="BX25" s="109">
        <f t="shared" si="14"/>
        <v>104036.016</v>
      </c>
      <c r="BY25" s="109">
        <f t="shared" si="14"/>
        <v>10</v>
      </c>
      <c r="BZ25" s="109">
        <f t="shared" si="14"/>
        <v>173393.36000000002</v>
      </c>
      <c r="CA25" s="109">
        <f t="shared" si="14"/>
        <v>27</v>
      </c>
      <c r="CB25" s="109">
        <f t="shared" ref="CB25:EM25" si="15">CB26</f>
        <v>468162.07199999993</v>
      </c>
      <c r="CC25" s="109">
        <f t="shared" si="15"/>
        <v>15</v>
      </c>
      <c r="CD25" s="109">
        <f t="shared" si="15"/>
        <v>260090.03999999998</v>
      </c>
      <c r="CE25" s="109">
        <f t="shared" si="15"/>
        <v>18</v>
      </c>
      <c r="CF25" s="109">
        <f t="shared" si="15"/>
        <v>312108.04800000001</v>
      </c>
      <c r="CG25" s="109">
        <f t="shared" si="15"/>
        <v>16</v>
      </c>
      <c r="CH25" s="109">
        <f t="shared" si="15"/>
        <v>277429.37599999999</v>
      </c>
      <c r="CI25" s="109">
        <f t="shared" si="15"/>
        <v>40</v>
      </c>
      <c r="CJ25" s="109">
        <f t="shared" si="15"/>
        <v>693573.44000000006</v>
      </c>
      <c r="CK25" s="109">
        <f t="shared" si="15"/>
        <v>19</v>
      </c>
      <c r="CL25" s="109">
        <f t="shared" si="15"/>
        <v>329447.38399999996</v>
      </c>
      <c r="CM25" s="109">
        <f t="shared" si="15"/>
        <v>0</v>
      </c>
      <c r="CN25" s="109">
        <f t="shared" si="15"/>
        <v>0</v>
      </c>
      <c r="CO25" s="109">
        <f t="shared" si="15"/>
        <v>0</v>
      </c>
      <c r="CP25" s="109">
        <f t="shared" si="15"/>
        <v>0</v>
      </c>
      <c r="CQ25" s="109">
        <f t="shared" si="15"/>
        <v>0</v>
      </c>
      <c r="CR25" s="109">
        <f t="shared" si="15"/>
        <v>0</v>
      </c>
      <c r="CS25" s="109">
        <f t="shared" si="15"/>
        <v>35</v>
      </c>
      <c r="CT25" s="109">
        <f t="shared" si="15"/>
        <v>728252.11199999996</v>
      </c>
      <c r="CU25" s="109">
        <f t="shared" si="15"/>
        <v>0</v>
      </c>
      <c r="CV25" s="109">
        <f t="shared" si="15"/>
        <v>0</v>
      </c>
      <c r="CW25" s="109">
        <f t="shared" si="15"/>
        <v>0</v>
      </c>
      <c r="CX25" s="109">
        <f t="shared" si="15"/>
        <v>0</v>
      </c>
      <c r="CY25" s="109">
        <f t="shared" si="15"/>
        <v>0</v>
      </c>
      <c r="CZ25" s="109">
        <f t="shared" si="15"/>
        <v>0</v>
      </c>
      <c r="DA25" s="109">
        <f t="shared" si="15"/>
        <v>10</v>
      </c>
      <c r="DB25" s="109">
        <f t="shared" si="15"/>
        <v>208072.03200000001</v>
      </c>
      <c r="DC25" s="109">
        <f t="shared" si="15"/>
        <v>22</v>
      </c>
      <c r="DD25" s="109">
        <f t="shared" si="15"/>
        <v>457758.47040000005</v>
      </c>
      <c r="DE25" s="109">
        <f t="shared" si="15"/>
        <v>12</v>
      </c>
      <c r="DF25" s="109">
        <f t="shared" si="15"/>
        <v>249686.43839999998</v>
      </c>
      <c r="DG25" s="109">
        <f t="shared" si="15"/>
        <v>30</v>
      </c>
      <c r="DH25" s="109">
        <f t="shared" si="15"/>
        <v>624216.09600000002</v>
      </c>
      <c r="DI25" s="109">
        <f t="shared" si="15"/>
        <v>41</v>
      </c>
      <c r="DJ25" s="109">
        <f t="shared" si="15"/>
        <v>853095.33120000002</v>
      </c>
      <c r="DK25" s="109">
        <f t="shared" si="15"/>
        <v>10</v>
      </c>
      <c r="DL25" s="109">
        <f t="shared" si="15"/>
        <v>208072.03200000001</v>
      </c>
      <c r="DM25" s="109">
        <f t="shared" si="15"/>
        <v>16</v>
      </c>
      <c r="DN25" s="109">
        <f t="shared" si="15"/>
        <v>332915.2512</v>
      </c>
      <c r="DO25" s="109">
        <f t="shared" si="15"/>
        <v>4</v>
      </c>
      <c r="DP25" s="109">
        <f t="shared" si="15"/>
        <v>83228.8128</v>
      </c>
      <c r="DQ25" s="109">
        <f t="shared" si="15"/>
        <v>10</v>
      </c>
      <c r="DR25" s="109">
        <f t="shared" si="15"/>
        <v>208072.03200000001</v>
      </c>
      <c r="DS25" s="109">
        <f t="shared" si="15"/>
        <v>8</v>
      </c>
      <c r="DT25" s="109">
        <f t="shared" si="15"/>
        <v>166457.6256</v>
      </c>
      <c r="DU25" s="109">
        <f t="shared" si="15"/>
        <v>2</v>
      </c>
      <c r="DV25" s="109">
        <f t="shared" si="15"/>
        <v>41614.4064</v>
      </c>
      <c r="DW25" s="109">
        <f t="shared" si="15"/>
        <v>0</v>
      </c>
      <c r="DX25" s="109">
        <f t="shared" si="15"/>
        <v>0</v>
      </c>
      <c r="DY25" s="109">
        <f t="shared" si="15"/>
        <v>5</v>
      </c>
      <c r="DZ25" s="109">
        <f t="shared" si="15"/>
        <v>159150.334</v>
      </c>
      <c r="EA25" s="109">
        <f t="shared" si="15"/>
        <v>0</v>
      </c>
      <c r="EB25" s="109">
        <f t="shared" si="15"/>
        <v>0</v>
      </c>
      <c r="EC25" s="109">
        <f t="shared" si="15"/>
        <v>0</v>
      </c>
      <c r="ED25" s="109">
        <f t="shared" si="15"/>
        <v>0</v>
      </c>
      <c r="EE25" s="109">
        <f t="shared" si="15"/>
        <v>0</v>
      </c>
      <c r="EF25" s="109">
        <f t="shared" si="15"/>
        <v>0</v>
      </c>
      <c r="EG25" s="109">
        <f t="shared" si="15"/>
        <v>0</v>
      </c>
      <c r="EH25" s="109">
        <f t="shared" si="15"/>
        <v>0</v>
      </c>
      <c r="EI25" s="109">
        <f t="shared" si="15"/>
        <v>0</v>
      </c>
      <c r="EJ25" s="109">
        <f t="shared" si="15"/>
        <v>0</v>
      </c>
      <c r="EK25" s="109">
        <f t="shared" si="15"/>
        <v>0</v>
      </c>
      <c r="EL25" s="109">
        <f t="shared" si="15"/>
        <v>0</v>
      </c>
      <c r="EM25" s="109">
        <f t="shared" si="15"/>
        <v>0</v>
      </c>
      <c r="EN25" s="109">
        <f t="shared" ref="EN25:ER25" si="16">EN26</f>
        <v>0</v>
      </c>
      <c r="EO25" s="109"/>
      <c r="EP25" s="109"/>
      <c r="EQ25" s="109">
        <f t="shared" si="16"/>
        <v>824</v>
      </c>
      <c r="ER25" s="109">
        <f t="shared" si="16"/>
        <v>15081382.8956</v>
      </c>
    </row>
    <row r="26" spans="1:148" s="1" customFormat="1" x14ac:dyDescent="0.25">
      <c r="A26" s="53"/>
      <c r="B26" s="53">
        <v>12</v>
      </c>
      <c r="C26" s="56" t="s">
        <v>183</v>
      </c>
      <c r="D26" s="100" t="s">
        <v>184</v>
      </c>
      <c r="E26" s="58">
        <v>13916</v>
      </c>
      <c r="F26" s="101">
        <v>0.89</v>
      </c>
      <c r="G26" s="60"/>
      <c r="H26" s="102">
        <v>1</v>
      </c>
      <c r="I26" s="103"/>
      <c r="J26" s="103"/>
      <c r="K26" s="101">
        <v>1.4</v>
      </c>
      <c r="L26" s="101">
        <v>1.68</v>
      </c>
      <c r="M26" s="101">
        <v>2.23</v>
      </c>
      <c r="N26" s="104">
        <v>2.57</v>
      </c>
      <c r="O26" s="63">
        <v>12</v>
      </c>
      <c r="P26" s="64">
        <f>O26*E26*F26*H26*K26*$P$10</f>
        <v>208072.03200000001</v>
      </c>
      <c r="Q26" s="105"/>
      <c r="R26" s="64">
        <f>Q26*E26*F26*H26*K26*$R$10</f>
        <v>0</v>
      </c>
      <c r="S26" s="65"/>
      <c r="T26" s="65">
        <f>S26*E26*F26*H26*K26*$T$10</f>
        <v>0</v>
      </c>
      <c r="U26" s="63"/>
      <c r="V26" s="64">
        <f>SUM(U26*E26*F26*H26*K26*$V$10)</f>
        <v>0</v>
      </c>
      <c r="W26" s="63"/>
      <c r="X26" s="65">
        <f>SUM(W26*E26*F26*H26*K26*$X$10)</f>
        <v>0</v>
      </c>
      <c r="Y26" s="63"/>
      <c r="Z26" s="64">
        <f>SUM(Y26*E26*F26*H26*K26*$Z$10)</f>
        <v>0</v>
      </c>
      <c r="AA26" s="65">
        <v>15</v>
      </c>
      <c r="AB26" s="64">
        <f>SUM(AA26*E26*F26*H26*K26*$AB$10)</f>
        <v>260090.03999999998</v>
      </c>
      <c r="AC26" s="64"/>
      <c r="AD26" s="64"/>
      <c r="AE26" s="65">
        <v>14</v>
      </c>
      <c r="AF26" s="64">
        <f>SUM(AE26*E26*F26*H26*K26*$AF$10)</f>
        <v>242750.704</v>
      </c>
      <c r="AG26" s="65"/>
      <c r="AH26" s="64">
        <f>SUM(AG26*E26*F26*H26*L26*$AH$10)</f>
        <v>0</v>
      </c>
      <c r="AI26" s="65">
        <v>8</v>
      </c>
      <c r="AJ26" s="64">
        <f>SUM(AI26*E26*F26*H26*L26*$AJ$10)</f>
        <v>166457.6256</v>
      </c>
      <c r="AK26" s="63">
        <v>32</v>
      </c>
      <c r="AL26" s="64">
        <f>SUM(AK26*E26*F26*H26*K26*$AL$10)</f>
        <v>554858.75199999998</v>
      </c>
      <c r="AM26" s="65"/>
      <c r="AN26" s="65">
        <f>SUM(AM26*E26*F26*H26*K26*$AN$10)</f>
        <v>0</v>
      </c>
      <c r="AO26" s="63"/>
      <c r="AP26" s="64">
        <f>SUM(AO26*E26*F26*H26*K26*$AP$10)</f>
        <v>0</v>
      </c>
      <c r="AQ26" s="63"/>
      <c r="AR26" s="64">
        <f>SUM(AQ26*E26*F26*H26*K26*$AR$10)</f>
        <v>0</v>
      </c>
      <c r="AS26" s="65"/>
      <c r="AT26" s="64">
        <f>SUM(E26*F26*H26*K26*AS26*$AT$10)</f>
        <v>0</v>
      </c>
      <c r="AU26" s="65"/>
      <c r="AV26" s="64">
        <f>SUM(AU26*E26*F26*H26*K26*$AV$10)</f>
        <v>0</v>
      </c>
      <c r="AW26" s="63"/>
      <c r="AX26" s="64">
        <f>SUM(AW26*E26*F26*H26*K26*$AX$10)</f>
        <v>0</v>
      </c>
      <c r="AY26" s="63">
        <v>10</v>
      </c>
      <c r="AZ26" s="65">
        <f>SUM(AY26*E26*F26*H26*K26*$AZ$10)</f>
        <v>173393.36000000002</v>
      </c>
      <c r="BA26" s="63">
        <v>110</v>
      </c>
      <c r="BB26" s="64">
        <f>SUM(BA26*E26*F26*H26*K26*$BB$10)</f>
        <v>1907326.9599999997</v>
      </c>
      <c r="BC26" s="63">
        <v>12</v>
      </c>
      <c r="BD26" s="64">
        <f>SUM(BC26*E26*F26*H26*K26*$BD$10)</f>
        <v>208072.03200000001</v>
      </c>
      <c r="BE26" s="63">
        <v>124</v>
      </c>
      <c r="BF26" s="64">
        <f>SUM(BE26*E26*F26*H26*K26*$BF$10)</f>
        <v>2150077.6639999999</v>
      </c>
      <c r="BG26" s="63">
        <v>7</v>
      </c>
      <c r="BH26" s="64">
        <f>SUM(BG26*E26*F26*H26*K26*$BH$10)</f>
        <v>121375.352</v>
      </c>
      <c r="BI26" s="63">
        <v>78</v>
      </c>
      <c r="BJ26" s="64">
        <f>BI26*E26*F26*H26*K26*$BJ$10</f>
        <v>1352468.2079999999</v>
      </c>
      <c r="BK26" s="63">
        <v>41</v>
      </c>
      <c r="BL26" s="64">
        <f>BK26*E26*F26*H26*K26*$BL$10</f>
        <v>710912.77599999995</v>
      </c>
      <c r="BM26" s="63">
        <v>5</v>
      </c>
      <c r="BN26" s="64">
        <f>BM26*E26*F26*H26*K26*$BN$10</f>
        <v>86696.680000000008</v>
      </c>
      <c r="BO26" s="63"/>
      <c r="BP26" s="64">
        <f>SUM(BO26*E26*F26*H26*K26*$BP$10)</f>
        <v>0</v>
      </c>
      <c r="BQ26" s="63"/>
      <c r="BR26" s="64">
        <f>SUM(BQ26*E26*F26*H26*K26*$BR$10)</f>
        <v>0</v>
      </c>
      <c r="BS26" s="63"/>
      <c r="BT26" s="64">
        <f>SUM(BS26*E26*F26*H26*K26*$BT$10)</f>
        <v>0</v>
      </c>
      <c r="BU26" s="63"/>
      <c r="BV26" s="64">
        <f>SUM(BU26*E26*F26*H26*K26*$BV$10)</f>
        <v>0</v>
      </c>
      <c r="BW26" s="63">
        <v>6</v>
      </c>
      <c r="BX26" s="64">
        <f>SUM(BW26*E26*F26*H26*K26*$BX$10)</f>
        <v>104036.016</v>
      </c>
      <c r="BY26" s="67">
        <v>10</v>
      </c>
      <c r="BZ26" s="68">
        <f>BY26*E26*F26*H26*K26*$BZ$10</f>
        <v>173393.36000000002</v>
      </c>
      <c r="CA26" s="63">
        <v>27</v>
      </c>
      <c r="CB26" s="64">
        <f>SUM(CA26*E26*F26*H26*K26*$CB$10)</f>
        <v>468162.07199999993</v>
      </c>
      <c r="CC26" s="65">
        <v>15</v>
      </c>
      <c r="CD26" s="64">
        <f>SUM(CC26*E26*F26*H26*K26*$CD$10)</f>
        <v>260090.03999999998</v>
      </c>
      <c r="CE26" s="63">
        <v>18</v>
      </c>
      <c r="CF26" s="64">
        <f>SUM(CE26*E26*F26*H26*K26*$CF$10)</f>
        <v>312108.04800000001</v>
      </c>
      <c r="CG26" s="63">
        <v>16</v>
      </c>
      <c r="CH26" s="64">
        <f>SUM(CG26*E26*F26*H26*K26*$CH$10)</f>
        <v>277429.37599999999</v>
      </c>
      <c r="CI26" s="63">
        <v>40</v>
      </c>
      <c r="CJ26" s="64">
        <f>CI26*E26*F26*H26*K26*$CJ$10</f>
        <v>693573.44000000006</v>
      </c>
      <c r="CK26" s="63">
        <v>19</v>
      </c>
      <c r="CL26" s="64">
        <f>SUM(CK26*E26*F26*H26*K26*$CL$10)</f>
        <v>329447.38399999996</v>
      </c>
      <c r="CM26" s="65"/>
      <c r="CN26" s="64">
        <f>SUM(CM26*E26*F26*H26*L26*$CN$10)</f>
        <v>0</v>
      </c>
      <c r="CO26" s="63"/>
      <c r="CP26" s="64">
        <f>SUM(CO26*E26*F26*H26*L26*$CP$10)</f>
        <v>0</v>
      </c>
      <c r="CQ26" s="63"/>
      <c r="CR26" s="64">
        <f>SUM(CQ26*E26*F26*H26*L26*$CR$10)</f>
        <v>0</v>
      </c>
      <c r="CS26" s="65">
        <v>35</v>
      </c>
      <c r="CT26" s="64">
        <f>SUM(CS26*E26*F26*H26*L26*$CT$10)</f>
        <v>728252.11199999996</v>
      </c>
      <c r="CU26" s="65"/>
      <c r="CV26" s="64">
        <f>SUM(CU26*E26*F26*H26*L26*$CV$10)</f>
        <v>0</v>
      </c>
      <c r="CW26" s="65"/>
      <c r="CX26" s="64">
        <f>SUM(CW26*E26*F26*H26*L26*$CX$10)</f>
        <v>0</v>
      </c>
      <c r="CY26" s="63"/>
      <c r="CZ26" s="64">
        <f>SUM(CY26*E26*F26*H26*L26*$CZ$10)</f>
        <v>0</v>
      </c>
      <c r="DA26" s="63">
        <v>10</v>
      </c>
      <c r="DB26" s="64">
        <f>SUM(DA26*E26*F26*H26*L26*$DB$10)</f>
        <v>208072.03200000001</v>
      </c>
      <c r="DC26" s="63">
        <v>22</v>
      </c>
      <c r="DD26" s="64">
        <f>SUM(DC26*E26*F26*H26*L26*$DD$10)</f>
        <v>457758.47040000005</v>
      </c>
      <c r="DE26" s="65">
        <v>12</v>
      </c>
      <c r="DF26" s="64">
        <f>SUM(DE26*E26*F26*H26*L26*$DF$10)</f>
        <v>249686.43839999998</v>
      </c>
      <c r="DG26" s="63">
        <v>30</v>
      </c>
      <c r="DH26" s="64">
        <f>SUM(DG26*E26*F26*H26*L26*$DH$10)</f>
        <v>624216.09600000002</v>
      </c>
      <c r="DI26" s="63">
        <v>41</v>
      </c>
      <c r="DJ26" s="64">
        <f>SUM(DI26*E26*F26*H26*L26*$DJ$10)</f>
        <v>853095.33120000002</v>
      </c>
      <c r="DK26" s="63">
        <v>10</v>
      </c>
      <c r="DL26" s="64">
        <f>SUM(DK26*E26*F26*H26*L26*$DL$10)</f>
        <v>208072.03200000001</v>
      </c>
      <c r="DM26" s="63">
        <v>16</v>
      </c>
      <c r="DN26" s="64">
        <f>SUM(DM26*E26*F26*H26*L26*$DN$10)</f>
        <v>332915.2512</v>
      </c>
      <c r="DO26" s="63">
        <v>4</v>
      </c>
      <c r="DP26" s="64">
        <f>SUM(DO26*E26*F26*H26*L26*$DP$10)</f>
        <v>83228.8128</v>
      </c>
      <c r="DQ26" s="63">
        <v>10</v>
      </c>
      <c r="DR26" s="64">
        <f>DQ26*E26*F26*H26*L26*$DR$10</f>
        <v>208072.03200000001</v>
      </c>
      <c r="DS26" s="63">
        <v>8</v>
      </c>
      <c r="DT26" s="64">
        <f>SUM(DS26*E26*F26*H26*L26*$DT$10)</f>
        <v>166457.6256</v>
      </c>
      <c r="DU26" s="63">
        <v>2</v>
      </c>
      <c r="DV26" s="64">
        <f>SUM(DU26*E26*F26*H26*L26*$DV$10)</f>
        <v>41614.4064</v>
      </c>
      <c r="DW26" s="63"/>
      <c r="DX26" s="64">
        <f>SUM(DW26*E26*F26*H26*M26*$DX$10)</f>
        <v>0</v>
      </c>
      <c r="DY26" s="63">
        <v>5</v>
      </c>
      <c r="DZ26" s="64">
        <f>SUM(DY26*E26*F26*H26*N26*$DZ$10)</f>
        <v>159150.334</v>
      </c>
      <c r="EA26" s="63"/>
      <c r="EB26" s="64">
        <f>SUM(EA26*E26*F26*H26*K26*$EB$10)</f>
        <v>0</v>
      </c>
      <c r="EC26" s="63"/>
      <c r="ED26" s="64">
        <f>SUM(EC26*E26*F26*H26*K26*$ED$10)</f>
        <v>0</v>
      </c>
      <c r="EE26" s="63"/>
      <c r="EF26" s="64">
        <f>SUM(EE26*E26*F26*H26*K26*$EF$10)</f>
        <v>0</v>
      </c>
      <c r="EG26" s="63"/>
      <c r="EH26" s="64">
        <f>SUM(EG26*E26*F26*H26*K26*$EH$10)</f>
        <v>0</v>
      </c>
      <c r="EI26" s="63"/>
      <c r="EJ26" s="64">
        <f>EI26*E26*F26*H26*K26*$EJ$10</f>
        <v>0</v>
      </c>
      <c r="EK26" s="63"/>
      <c r="EL26" s="64">
        <f>EK26*E26*F26*H26*K26*$EL$10</f>
        <v>0</v>
      </c>
      <c r="EM26" s="63"/>
      <c r="EN26" s="64"/>
      <c r="EO26" s="69"/>
      <c r="EP26" s="69"/>
      <c r="EQ26" s="70">
        <f>SUM(O26,Y26,Q26,S26,AA26,U26,W26,AE26,AG26,AI26,AK26,AM26,AS26,AU26,AW26,AQ26,CM26,CS26,CW26,CA26,CC26,DC26,DE26,DG26,DI26,DK26,DM26,DO26,AY26,AO26,BA26,BC26,BE26,BG26,BI26,BK26,BM26,BO26,BQ26,BS26,BU26,EE26,EG26,EA26,EC26,BW26,BY26,CU26,CO26,CQ26,CY26,DA26,CE26,CG26,CI26,CK26,DQ26,DS26,DU26,DW26,DY26,EI26,EK26,EM26)</f>
        <v>824</v>
      </c>
      <c r="ER26" s="70">
        <f>SUM(P26,Z26,R26,T26,AB26,V26,X26,AF26,AH26,AJ26,AL26,AN26,AT26,AV26,AX26,AR26,CN26,CT26,CX26,CB26,CD26,DD26,DF26,DH26,DJ26,DL26,DN26,DP26,AZ26,AP26,BB26,BD26,BF26,BH26,BJ26,BL26,BN26,BP26,BR26,BT26,BV26,EF26,EH26,EB26,ED26,BX26,BZ26,CV26,CP26,CR26,CZ26,DB26,CF26,CH26,CJ26,CL26,DR26,DT26,DV26,DX26,DZ26,EJ26,EL26,EN26)</f>
        <v>15081382.8956</v>
      </c>
    </row>
    <row r="27" spans="1:148" s="110" customFormat="1" ht="15" customHeight="1" x14ac:dyDescent="0.25">
      <c r="A27" s="55">
        <v>5</v>
      </c>
      <c r="B27" s="55"/>
      <c r="C27" s="53" t="s">
        <v>185</v>
      </c>
      <c r="D27" s="137" t="s">
        <v>186</v>
      </c>
      <c r="E27" s="58">
        <v>13916</v>
      </c>
      <c r="F27" s="181"/>
      <c r="G27" s="60"/>
      <c r="H27" s="54"/>
      <c r="I27" s="99"/>
      <c r="J27" s="99"/>
      <c r="K27" s="101">
        <v>1.4</v>
      </c>
      <c r="L27" s="101">
        <v>1.68</v>
      </c>
      <c r="M27" s="101">
        <v>2.23</v>
      </c>
      <c r="N27" s="104">
        <v>2.57</v>
      </c>
      <c r="O27" s="109">
        <f>SUM(O28:O30)</f>
        <v>21</v>
      </c>
      <c r="P27" s="109">
        <f t="shared" ref="P27:CA27" si="17">SUM(P28:P30)</f>
        <v>693768.26399999997</v>
      </c>
      <c r="Q27" s="109">
        <f t="shared" si="17"/>
        <v>0</v>
      </c>
      <c r="R27" s="109">
        <f t="shared" si="17"/>
        <v>0</v>
      </c>
      <c r="S27" s="109">
        <f t="shared" si="17"/>
        <v>0</v>
      </c>
      <c r="T27" s="109">
        <f t="shared" si="17"/>
        <v>0</v>
      </c>
      <c r="U27" s="109">
        <f t="shared" si="17"/>
        <v>0</v>
      </c>
      <c r="V27" s="109">
        <f t="shared" si="17"/>
        <v>0</v>
      </c>
      <c r="W27" s="109">
        <f t="shared" si="17"/>
        <v>0</v>
      </c>
      <c r="X27" s="109">
        <f t="shared" si="17"/>
        <v>0</v>
      </c>
      <c r="Y27" s="109">
        <f t="shared" si="17"/>
        <v>0</v>
      </c>
      <c r="Z27" s="109">
        <f t="shared" si="17"/>
        <v>0</v>
      </c>
      <c r="AA27" s="109">
        <f t="shared" si="17"/>
        <v>2</v>
      </c>
      <c r="AB27" s="109">
        <f t="shared" si="17"/>
        <v>35457.968000000001</v>
      </c>
      <c r="AC27" s="109">
        <f t="shared" si="17"/>
        <v>0</v>
      </c>
      <c r="AD27" s="109">
        <f t="shared" si="17"/>
        <v>0</v>
      </c>
      <c r="AE27" s="109">
        <f t="shared" si="17"/>
        <v>7</v>
      </c>
      <c r="AF27" s="109">
        <f t="shared" si="17"/>
        <v>153326.48800000001</v>
      </c>
      <c r="AG27" s="109">
        <f t="shared" si="17"/>
        <v>0</v>
      </c>
      <c r="AH27" s="109">
        <f t="shared" si="17"/>
        <v>0</v>
      </c>
      <c r="AI27" s="109">
        <f t="shared" si="17"/>
        <v>1</v>
      </c>
      <c r="AJ27" s="109">
        <f t="shared" si="17"/>
        <v>56343.100800000007</v>
      </c>
      <c r="AK27" s="109">
        <f t="shared" si="17"/>
        <v>0</v>
      </c>
      <c r="AL27" s="109">
        <f t="shared" si="17"/>
        <v>0</v>
      </c>
      <c r="AM27" s="109">
        <f t="shared" si="17"/>
        <v>0</v>
      </c>
      <c r="AN27" s="109">
        <f t="shared" si="17"/>
        <v>0</v>
      </c>
      <c r="AO27" s="109">
        <f t="shared" si="17"/>
        <v>0</v>
      </c>
      <c r="AP27" s="109">
        <f t="shared" si="17"/>
        <v>0</v>
      </c>
      <c r="AQ27" s="109">
        <f t="shared" si="17"/>
        <v>0</v>
      </c>
      <c r="AR27" s="109">
        <f t="shared" si="17"/>
        <v>0</v>
      </c>
      <c r="AS27" s="109">
        <f t="shared" si="17"/>
        <v>0</v>
      </c>
      <c r="AT27" s="109">
        <f t="shared" si="17"/>
        <v>0</v>
      </c>
      <c r="AU27" s="109">
        <f t="shared" si="17"/>
        <v>0</v>
      </c>
      <c r="AV27" s="109">
        <f t="shared" si="17"/>
        <v>0</v>
      </c>
      <c r="AW27" s="109">
        <f t="shared" si="17"/>
        <v>0</v>
      </c>
      <c r="AX27" s="109">
        <f t="shared" si="17"/>
        <v>0</v>
      </c>
      <c r="AY27" s="109">
        <f t="shared" si="17"/>
        <v>0</v>
      </c>
      <c r="AZ27" s="109">
        <f t="shared" si="17"/>
        <v>0</v>
      </c>
      <c r="BA27" s="109">
        <f t="shared" si="17"/>
        <v>0</v>
      </c>
      <c r="BB27" s="109">
        <f t="shared" si="17"/>
        <v>0</v>
      </c>
      <c r="BC27" s="109">
        <f t="shared" si="17"/>
        <v>0</v>
      </c>
      <c r="BD27" s="109">
        <f t="shared" si="17"/>
        <v>0</v>
      </c>
      <c r="BE27" s="109">
        <f t="shared" si="17"/>
        <v>0</v>
      </c>
      <c r="BF27" s="109">
        <f t="shared" si="17"/>
        <v>0</v>
      </c>
      <c r="BG27" s="109">
        <f t="shared" si="17"/>
        <v>7</v>
      </c>
      <c r="BH27" s="109">
        <f t="shared" si="17"/>
        <v>124102.88799999999</v>
      </c>
      <c r="BI27" s="109">
        <f t="shared" si="17"/>
        <v>0</v>
      </c>
      <c r="BJ27" s="109">
        <f t="shared" si="17"/>
        <v>0</v>
      </c>
      <c r="BK27" s="109">
        <f t="shared" si="17"/>
        <v>0</v>
      </c>
      <c r="BL27" s="109">
        <f t="shared" si="17"/>
        <v>0</v>
      </c>
      <c r="BM27" s="109">
        <f t="shared" si="17"/>
        <v>0</v>
      </c>
      <c r="BN27" s="109">
        <f t="shared" si="17"/>
        <v>0</v>
      </c>
      <c r="BO27" s="109">
        <f t="shared" si="17"/>
        <v>0</v>
      </c>
      <c r="BP27" s="109">
        <f t="shared" si="17"/>
        <v>0</v>
      </c>
      <c r="BQ27" s="109">
        <f t="shared" si="17"/>
        <v>15</v>
      </c>
      <c r="BR27" s="109">
        <f t="shared" si="17"/>
        <v>265934.75999999995</v>
      </c>
      <c r="BS27" s="109">
        <f t="shared" si="17"/>
        <v>0</v>
      </c>
      <c r="BT27" s="109">
        <f t="shared" si="17"/>
        <v>0</v>
      </c>
      <c r="BU27" s="109">
        <f t="shared" si="17"/>
        <v>0</v>
      </c>
      <c r="BV27" s="109">
        <f t="shared" si="17"/>
        <v>0</v>
      </c>
      <c r="BW27" s="109">
        <f t="shared" si="17"/>
        <v>0</v>
      </c>
      <c r="BX27" s="109">
        <f t="shared" si="17"/>
        <v>0</v>
      </c>
      <c r="BY27" s="109">
        <f t="shared" si="17"/>
        <v>0</v>
      </c>
      <c r="BZ27" s="109">
        <f t="shared" si="17"/>
        <v>0</v>
      </c>
      <c r="CA27" s="109">
        <f t="shared" si="17"/>
        <v>3</v>
      </c>
      <c r="CB27" s="109">
        <f t="shared" ref="CB27:EM27" si="18">SUM(CB28:CB30)</f>
        <v>53186.951999999997</v>
      </c>
      <c r="CC27" s="109">
        <f t="shared" si="18"/>
        <v>0</v>
      </c>
      <c r="CD27" s="109">
        <f t="shared" si="18"/>
        <v>0</v>
      </c>
      <c r="CE27" s="109">
        <f t="shared" si="18"/>
        <v>0</v>
      </c>
      <c r="CF27" s="109">
        <f t="shared" si="18"/>
        <v>0</v>
      </c>
      <c r="CG27" s="109">
        <f t="shared" si="18"/>
        <v>0</v>
      </c>
      <c r="CH27" s="109">
        <f t="shared" si="18"/>
        <v>0</v>
      </c>
      <c r="CI27" s="109">
        <f t="shared" si="18"/>
        <v>2</v>
      </c>
      <c r="CJ27" s="109">
        <f t="shared" si="18"/>
        <v>35457.968000000001</v>
      </c>
      <c r="CK27" s="109">
        <f t="shared" si="18"/>
        <v>0</v>
      </c>
      <c r="CL27" s="109">
        <f t="shared" si="18"/>
        <v>0</v>
      </c>
      <c r="CM27" s="109">
        <f t="shared" si="18"/>
        <v>0</v>
      </c>
      <c r="CN27" s="109">
        <f t="shared" si="18"/>
        <v>0</v>
      </c>
      <c r="CO27" s="109">
        <f t="shared" si="18"/>
        <v>0</v>
      </c>
      <c r="CP27" s="109">
        <f t="shared" si="18"/>
        <v>0</v>
      </c>
      <c r="CQ27" s="109">
        <f t="shared" si="18"/>
        <v>0</v>
      </c>
      <c r="CR27" s="109">
        <f t="shared" si="18"/>
        <v>0</v>
      </c>
      <c r="CS27" s="109">
        <f t="shared" si="18"/>
        <v>0</v>
      </c>
      <c r="CT27" s="109">
        <f t="shared" si="18"/>
        <v>0</v>
      </c>
      <c r="CU27" s="109">
        <f t="shared" si="18"/>
        <v>0</v>
      </c>
      <c r="CV27" s="109">
        <f t="shared" si="18"/>
        <v>0</v>
      </c>
      <c r="CW27" s="109">
        <f t="shared" si="18"/>
        <v>0</v>
      </c>
      <c r="CX27" s="109">
        <f t="shared" si="18"/>
        <v>0</v>
      </c>
      <c r="CY27" s="109">
        <f t="shared" si="18"/>
        <v>0</v>
      </c>
      <c r="CZ27" s="109">
        <f t="shared" si="18"/>
        <v>0</v>
      </c>
      <c r="DA27" s="109">
        <f t="shared" si="18"/>
        <v>0</v>
      </c>
      <c r="DB27" s="109">
        <f t="shared" si="18"/>
        <v>0</v>
      </c>
      <c r="DC27" s="109">
        <f t="shared" si="18"/>
        <v>20</v>
      </c>
      <c r="DD27" s="109">
        <f t="shared" si="18"/>
        <v>425495.61599999998</v>
      </c>
      <c r="DE27" s="109">
        <f t="shared" si="18"/>
        <v>0</v>
      </c>
      <c r="DF27" s="109">
        <f t="shared" si="18"/>
        <v>0</v>
      </c>
      <c r="DG27" s="109">
        <f t="shared" si="18"/>
        <v>0</v>
      </c>
      <c r="DH27" s="109">
        <f t="shared" si="18"/>
        <v>0</v>
      </c>
      <c r="DI27" s="109">
        <f t="shared" si="18"/>
        <v>0</v>
      </c>
      <c r="DJ27" s="109">
        <f t="shared" si="18"/>
        <v>0</v>
      </c>
      <c r="DK27" s="109">
        <f t="shared" si="18"/>
        <v>5</v>
      </c>
      <c r="DL27" s="109">
        <f t="shared" si="18"/>
        <v>106373.90399999999</v>
      </c>
      <c r="DM27" s="109">
        <f t="shared" si="18"/>
        <v>0</v>
      </c>
      <c r="DN27" s="109">
        <f t="shared" si="18"/>
        <v>0</v>
      </c>
      <c r="DO27" s="109">
        <f t="shared" si="18"/>
        <v>0</v>
      </c>
      <c r="DP27" s="109">
        <f t="shared" si="18"/>
        <v>0</v>
      </c>
      <c r="DQ27" s="109">
        <f t="shared" si="18"/>
        <v>0</v>
      </c>
      <c r="DR27" s="109">
        <f t="shared" si="18"/>
        <v>0</v>
      </c>
      <c r="DS27" s="109">
        <f t="shared" si="18"/>
        <v>0</v>
      </c>
      <c r="DT27" s="109">
        <f t="shared" si="18"/>
        <v>0</v>
      </c>
      <c r="DU27" s="109">
        <f t="shared" si="18"/>
        <v>0</v>
      </c>
      <c r="DV27" s="109">
        <f t="shared" si="18"/>
        <v>0</v>
      </c>
      <c r="DW27" s="109">
        <f t="shared" si="18"/>
        <v>0</v>
      </c>
      <c r="DX27" s="109">
        <f t="shared" si="18"/>
        <v>0</v>
      </c>
      <c r="DY27" s="109">
        <f t="shared" si="18"/>
        <v>1</v>
      </c>
      <c r="DZ27" s="109">
        <f t="shared" si="18"/>
        <v>32545.349200000001</v>
      </c>
      <c r="EA27" s="109">
        <f t="shared" si="18"/>
        <v>0</v>
      </c>
      <c r="EB27" s="109">
        <f t="shared" si="18"/>
        <v>0</v>
      </c>
      <c r="EC27" s="109">
        <f t="shared" si="18"/>
        <v>0</v>
      </c>
      <c r="ED27" s="109">
        <f t="shared" si="18"/>
        <v>0</v>
      </c>
      <c r="EE27" s="109">
        <f t="shared" si="18"/>
        <v>0</v>
      </c>
      <c r="EF27" s="109">
        <f t="shared" si="18"/>
        <v>0</v>
      </c>
      <c r="EG27" s="109">
        <f t="shared" si="18"/>
        <v>0</v>
      </c>
      <c r="EH27" s="109">
        <f t="shared" si="18"/>
        <v>0</v>
      </c>
      <c r="EI27" s="109">
        <f t="shared" si="18"/>
        <v>0</v>
      </c>
      <c r="EJ27" s="109">
        <f t="shared" si="18"/>
        <v>0</v>
      </c>
      <c r="EK27" s="109">
        <f t="shared" si="18"/>
        <v>0</v>
      </c>
      <c r="EL27" s="109">
        <f t="shared" si="18"/>
        <v>0</v>
      </c>
      <c r="EM27" s="109">
        <f t="shared" si="18"/>
        <v>0</v>
      </c>
      <c r="EN27" s="109">
        <f t="shared" ref="EN27:ER27" si="19">SUM(EN28:EN30)</f>
        <v>0</v>
      </c>
      <c r="EO27" s="109"/>
      <c r="EP27" s="109"/>
      <c r="EQ27" s="109">
        <f t="shared" si="19"/>
        <v>84</v>
      </c>
      <c r="ER27" s="109">
        <f t="shared" si="19"/>
        <v>1981993.2580000001</v>
      </c>
    </row>
    <row r="28" spans="1:148" s="1" customFormat="1" ht="15.75" customHeight="1" x14ac:dyDescent="0.25">
      <c r="A28" s="55"/>
      <c r="B28" s="55">
        <v>13</v>
      </c>
      <c r="C28" s="56" t="s">
        <v>187</v>
      </c>
      <c r="D28" s="106" t="s">
        <v>188</v>
      </c>
      <c r="E28" s="58">
        <v>13916</v>
      </c>
      <c r="F28" s="59">
        <v>0.91</v>
      </c>
      <c r="G28" s="60"/>
      <c r="H28" s="61">
        <v>1</v>
      </c>
      <c r="I28" s="107"/>
      <c r="J28" s="107"/>
      <c r="K28" s="101">
        <v>1.4</v>
      </c>
      <c r="L28" s="101">
        <v>1.68</v>
      </c>
      <c r="M28" s="101">
        <v>2.23</v>
      </c>
      <c r="N28" s="104">
        <v>2.57</v>
      </c>
      <c r="O28" s="63">
        <v>10</v>
      </c>
      <c r="P28" s="64">
        <f>O28*E28*F28*H28*K28*$P$10</f>
        <v>177289.84</v>
      </c>
      <c r="Q28" s="105"/>
      <c r="R28" s="64">
        <f>Q28*E28*F28*H28*K28*$R$10</f>
        <v>0</v>
      </c>
      <c r="S28" s="65">
        <v>0</v>
      </c>
      <c r="T28" s="65">
        <f>S28*E28*F28*H28*K28*$T$10</f>
        <v>0</v>
      </c>
      <c r="U28" s="63">
        <v>0</v>
      </c>
      <c r="V28" s="64">
        <f>SUM(U28*E28*F28*H28*K28*$V$10)</f>
        <v>0</v>
      </c>
      <c r="W28" s="63"/>
      <c r="X28" s="65">
        <f>SUM(W28*E28*F28*H28*K28*$X$10)</f>
        <v>0</v>
      </c>
      <c r="Y28" s="63"/>
      <c r="Z28" s="64">
        <f>SUM(Y28*E28*F28*H28*K28*$Z$10)</f>
        <v>0</v>
      </c>
      <c r="AA28" s="65">
        <v>2</v>
      </c>
      <c r="AB28" s="64">
        <f>SUM(AA28*E28*F28*H28*K28*$AB$10)</f>
        <v>35457.968000000001</v>
      </c>
      <c r="AC28" s="64"/>
      <c r="AD28" s="64"/>
      <c r="AE28" s="65">
        <v>6</v>
      </c>
      <c r="AF28" s="64">
        <f>SUM(AE28*E28*F28*H28*K28*$AF$10)</f>
        <v>106373.90399999999</v>
      </c>
      <c r="AG28" s="65"/>
      <c r="AH28" s="64">
        <f>SUM(AG28*E28*F28*H28*L28*$AH$10)</f>
        <v>0</v>
      </c>
      <c r="AI28" s="65">
        <v>0</v>
      </c>
      <c r="AJ28" s="64">
        <f>SUM(AI28*E28*F28*H28*L28*$AJ$10)</f>
        <v>0</v>
      </c>
      <c r="AK28" s="63"/>
      <c r="AL28" s="64">
        <f>SUM(AK28*E28*F28*H28*K28*$AL$10)</f>
        <v>0</v>
      </c>
      <c r="AM28" s="65"/>
      <c r="AN28" s="65">
        <f>SUM(AM28*E28*F28*H28*K28*$AN$10)</f>
        <v>0</v>
      </c>
      <c r="AO28" s="63"/>
      <c r="AP28" s="64">
        <f>SUM(AO28*E28*F28*H28*K28*$AP$10)</f>
        <v>0</v>
      </c>
      <c r="AQ28" s="108"/>
      <c r="AR28" s="64">
        <f>SUM(AQ28*E28*F28*H28*K28*$AR$10)</f>
        <v>0</v>
      </c>
      <c r="AS28" s="65">
        <v>0</v>
      </c>
      <c r="AT28" s="64">
        <f>SUM(E28*F28*H28*K28*AS28*$AT$10)</f>
        <v>0</v>
      </c>
      <c r="AU28" s="65"/>
      <c r="AV28" s="64">
        <f>SUM(AU28*E28*F28*H28*K28*$AV$10)</f>
        <v>0</v>
      </c>
      <c r="AW28" s="63"/>
      <c r="AX28" s="64">
        <f>SUM(AW28*E28*F28*H28*K28*$AX$10)</f>
        <v>0</v>
      </c>
      <c r="AY28" s="63">
        <v>0</v>
      </c>
      <c r="AZ28" s="65">
        <f>SUM(AY28*E28*F28*H28*K28*$AZ$10)</f>
        <v>0</v>
      </c>
      <c r="BA28" s="63"/>
      <c r="BB28" s="64">
        <f>SUM(BA28*E28*F28*H28*K28*$BB$10)</f>
        <v>0</v>
      </c>
      <c r="BC28" s="63"/>
      <c r="BD28" s="64">
        <f>SUM(BC28*E28*F28*H28*K28*$BD$10)</f>
        <v>0</v>
      </c>
      <c r="BE28" s="63"/>
      <c r="BF28" s="64">
        <f>SUM(BE28*E28*F28*H28*K28*$BF$10)</f>
        <v>0</v>
      </c>
      <c r="BG28" s="63">
        <v>7</v>
      </c>
      <c r="BH28" s="64">
        <f>SUM(BG28*E28*F28*H28*K28*$BH$10)</f>
        <v>124102.88799999999</v>
      </c>
      <c r="BI28" s="63"/>
      <c r="BJ28" s="64">
        <f>BI28*E28*F28*H28*K28*$BJ$10</f>
        <v>0</v>
      </c>
      <c r="BK28" s="63"/>
      <c r="BL28" s="64">
        <f>BK28*E28*F28*H28*K28*$BL$10</f>
        <v>0</v>
      </c>
      <c r="BM28" s="63"/>
      <c r="BN28" s="64">
        <f>BM28*E28*F28*H28*K28*$BN$10</f>
        <v>0</v>
      </c>
      <c r="BO28" s="63"/>
      <c r="BP28" s="64">
        <f>SUM(BO28*E28*F28*H28*K28*$BP$10)</f>
        <v>0</v>
      </c>
      <c r="BQ28" s="63">
        <v>15</v>
      </c>
      <c r="BR28" s="64">
        <f>SUM(BQ28*E28*F28*H28*K28*$BR$10)</f>
        <v>265934.75999999995</v>
      </c>
      <c r="BS28" s="63"/>
      <c r="BT28" s="64">
        <f>SUM(BS28*E28*F28*H28*K28*$BT$10)</f>
        <v>0</v>
      </c>
      <c r="BU28" s="63"/>
      <c r="BV28" s="64">
        <f>SUM(BU28*E28*F28*H28*K28*$BV$10)</f>
        <v>0</v>
      </c>
      <c r="BW28" s="63"/>
      <c r="BX28" s="64">
        <f>SUM(BW28*E28*F28*H28*K28*$BX$10)</f>
        <v>0</v>
      </c>
      <c r="BY28" s="67"/>
      <c r="BZ28" s="68">
        <f>BY28*E28*F28*H28*K28*$BZ$10</f>
        <v>0</v>
      </c>
      <c r="CA28" s="63">
        <v>3</v>
      </c>
      <c r="CB28" s="64">
        <f>SUM(CA28*E28*F28*H28*K28*$CB$10)</f>
        <v>53186.951999999997</v>
      </c>
      <c r="CC28" s="65">
        <v>0</v>
      </c>
      <c r="CD28" s="64">
        <f>SUM(CC28*E28*F28*H28*K28*$CD$10)</f>
        <v>0</v>
      </c>
      <c r="CE28" s="63">
        <v>0</v>
      </c>
      <c r="CF28" s="64">
        <f>SUM(CE28*E28*F28*H28*K28*$CF$10)</f>
        <v>0</v>
      </c>
      <c r="CG28" s="63">
        <v>0</v>
      </c>
      <c r="CH28" s="64">
        <f>SUM(CG28*E28*F28*H28*K28*$CH$10)</f>
        <v>0</v>
      </c>
      <c r="CI28" s="63">
        <v>2</v>
      </c>
      <c r="CJ28" s="64">
        <f>CI28*E28*F28*H28*K28*$CJ$10</f>
        <v>35457.968000000001</v>
      </c>
      <c r="CK28" s="63"/>
      <c r="CL28" s="64">
        <f>SUM(CK28*E28*F28*H28*K28*$CL$10)</f>
        <v>0</v>
      </c>
      <c r="CM28" s="65"/>
      <c r="CN28" s="64">
        <f>SUM(CM28*E28*F28*H28*L28*$CN$10)</f>
        <v>0</v>
      </c>
      <c r="CO28" s="63"/>
      <c r="CP28" s="64">
        <f>SUM(CO28*E28*F28*H28*L28*$CP$10)</f>
        <v>0</v>
      </c>
      <c r="CQ28" s="63">
        <v>0</v>
      </c>
      <c r="CR28" s="64">
        <f>SUM(CQ28*E28*F28*H28*L28*$CR$10)</f>
        <v>0</v>
      </c>
      <c r="CS28" s="65"/>
      <c r="CT28" s="64">
        <f>SUM(CS28*E28*F28*H28*L28*$CT$10)</f>
        <v>0</v>
      </c>
      <c r="CU28" s="65">
        <v>0</v>
      </c>
      <c r="CV28" s="64">
        <f>SUM(CU28*E28*F28*H28*L28*$CV$10)</f>
        <v>0</v>
      </c>
      <c r="CW28" s="65"/>
      <c r="CX28" s="64">
        <f>SUM(CW28*E28*F28*H28*L28*$CX$10)</f>
        <v>0</v>
      </c>
      <c r="CY28" s="63"/>
      <c r="CZ28" s="64">
        <f>SUM(CY28*E28*F28*H28*L28*$CZ$10)</f>
        <v>0</v>
      </c>
      <c r="DA28" s="63"/>
      <c r="DB28" s="64">
        <f>SUM(DA28*E28*F28*H28*L28*$DB$10)</f>
        <v>0</v>
      </c>
      <c r="DC28" s="63">
        <v>20</v>
      </c>
      <c r="DD28" s="64">
        <f>SUM(DC28*E28*F28*H28*L28*$DD$10)</f>
        <v>425495.61599999998</v>
      </c>
      <c r="DE28" s="65"/>
      <c r="DF28" s="64">
        <f>SUM(DE28*E28*F28*H28*L28*$DF$10)</f>
        <v>0</v>
      </c>
      <c r="DG28" s="63"/>
      <c r="DH28" s="64">
        <f>SUM(DG28*E28*F28*H28*L28*$DH$10)</f>
        <v>0</v>
      </c>
      <c r="DI28" s="63"/>
      <c r="DJ28" s="64">
        <f>SUM(DI28*E28*F28*H28*L28*$DJ$10)</f>
        <v>0</v>
      </c>
      <c r="DK28" s="63">
        <v>5</v>
      </c>
      <c r="DL28" s="64">
        <f>SUM(DK28*E28*F28*H28*L28*$DL$10)</f>
        <v>106373.90399999999</v>
      </c>
      <c r="DM28" s="63"/>
      <c r="DN28" s="64">
        <f>SUM(DM28*E28*F28*H28*L28*$DN$10)</f>
        <v>0</v>
      </c>
      <c r="DO28" s="63"/>
      <c r="DP28" s="64">
        <f>SUM(DO28*E28*F28*H28*L28*$DP$10)</f>
        <v>0</v>
      </c>
      <c r="DQ28" s="63"/>
      <c r="DR28" s="64">
        <f>DQ28*E28*F28*H28*L28*$DR$10</f>
        <v>0</v>
      </c>
      <c r="DS28" s="63"/>
      <c r="DT28" s="64">
        <f>SUM(DS28*E28*F28*H28*L28*$DT$10)</f>
        <v>0</v>
      </c>
      <c r="DU28" s="63"/>
      <c r="DV28" s="64">
        <f>SUM(DU28*E28*F28*H28*L28*$DV$10)</f>
        <v>0</v>
      </c>
      <c r="DW28" s="63"/>
      <c r="DX28" s="64">
        <f>SUM(DW28*E28*F28*H28*M28*$DX$10)</f>
        <v>0</v>
      </c>
      <c r="DY28" s="63">
        <v>1</v>
      </c>
      <c r="DZ28" s="64">
        <f>SUM(DY28*E28*F28*H28*N28*$DZ$10)</f>
        <v>32545.349200000001</v>
      </c>
      <c r="EA28" s="63"/>
      <c r="EB28" s="64">
        <f>SUM(EA28*E28*F28*H28*K28*$EB$10)</f>
        <v>0</v>
      </c>
      <c r="EC28" s="63"/>
      <c r="ED28" s="64">
        <f>SUM(EC28*E28*F28*H28*K28*$ED$10)</f>
        <v>0</v>
      </c>
      <c r="EE28" s="63"/>
      <c r="EF28" s="64">
        <f>SUM(EE28*E28*F28*H28*K28*$EF$10)</f>
        <v>0</v>
      </c>
      <c r="EG28" s="63"/>
      <c r="EH28" s="64">
        <f>SUM(EG28*E28*F28*H28*K28*$EH$10)</f>
        <v>0</v>
      </c>
      <c r="EI28" s="63"/>
      <c r="EJ28" s="64">
        <f>EI28*E28*F28*H28*K28*$EJ$10</f>
        <v>0</v>
      </c>
      <c r="EK28" s="63"/>
      <c r="EL28" s="64">
        <f>EK28*E28*F28*H28*K28*$EL$10</f>
        <v>0</v>
      </c>
      <c r="EM28" s="63"/>
      <c r="EN28" s="64"/>
      <c r="EO28" s="69"/>
      <c r="EP28" s="69"/>
      <c r="EQ28" s="70">
        <f t="shared" ref="EQ28:ER30" si="20">SUM(O28,Y28,Q28,S28,AA28,U28,W28,AE28,AG28,AI28,AK28,AM28,AS28,AU28,AW28,AQ28,CM28,CS28,CW28,CA28,CC28,DC28,DE28,DG28,DI28,DK28,DM28,DO28,AY28,AO28,BA28,BC28,BE28,BG28,BI28,BK28,BM28,BO28,BQ28,BS28,BU28,EE28,EG28,EA28,EC28,BW28,BY28,CU28,CO28,CQ28,CY28,DA28,CE28,CG28,CI28,CK28,DQ28,DS28,DU28,DW28,DY28,EI28,EK28,EM28)</f>
        <v>71</v>
      </c>
      <c r="ER28" s="70">
        <f t="shared" si="20"/>
        <v>1362219.1492000001</v>
      </c>
    </row>
    <row r="29" spans="1:148" s="110" customFormat="1" ht="15.75" customHeight="1" x14ac:dyDescent="0.25">
      <c r="A29" s="55"/>
      <c r="B29" s="55">
        <v>14</v>
      </c>
      <c r="C29" s="56" t="s">
        <v>189</v>
      </c>
      <c r="D29" s="106" t="s">
        <v>190</v>
      </c>
      <c r="E29" s="58">
        <v>13916</v>
      </c>
      <c r="F29" s="59">
        <v>2.41</v>
      </c>
      <c r="G29" s="60"/>
      <c r="H29" s="61">
        <v>1</v>
      </c>
      <c r="I29" s="107"/>
      <c r="J29" s="107"/>
      <c r="K29" s="101">
        <v>1.4</v>
      </c>
      <c r="L29" s="101">
        <v>1.68</v>
      </c>
      <c r="M29" s="101">
        <v>2.23</v>
      </c>
      <c r="N29" s="104">
        <v>2.57</v>
      </c>
      <c r="O29" s="63">
        <v>11</v>
      </c>
      <c r="P29" s="64">
        <f>O29*E29*F29*H29*K29*$P$10</f>
        <v>516478.424</v>
      </c>
      <c r="Q29" s="105"/>
      <c r="R29" s="64">
        <f>Q29*E29*F29*H29*K29*$R$10</f>
        <v>0</v>
      </c>
      <c r="S29" s="65"/>
      <c r="T29" s="65">
        <f>S29*E29*F29*H29*K29*$T$10</f>
        <v>0</v>
      </c>
      <c r="U29" s="63"/>
      <c r="V29" s="64">
        <f>SUM(U29*E29*F29*H29*K29*$V$10)</f>
        <v>0</v>
      </c>
      <c r="W29" s="63"/>
      <c r="X29" s="65">
        <f>SUM(W29*E29*F29*H29*K29*$X$10)</f>
        <v>0</v>
      </c>
      <c r="Y29" s="63"/>
      <c r="Z29" s="64">
        <f>SUM(Y29*E29*F29*H29*K29*$Z$10)</f>
        <v>0</v>
      </c>
      <c r="AA29" s="65"/>
      <c r="AB29" s="64">
        <f>SUM(AA29*E29*F29*H29*K29*$AB$10)</f>
        <v>0</v>
      </c>
      <c r="AC29" s="64"/>
      <c r="AD29" s="64"/>
      <c r="AE29" s="65">
        <v>1</v>
      </c>
      <c r="AF29" s="64">
        <f>SUM(AE29*E29*F29*H29*K29*$AF$10)</f>
        <v>46952.584000000003</v>
      </c>
      <c r="AG29" s="65"/>
      <c r="AH29" s="64">
        <f>SUM(AG29*E29*F29*H29*L29*$AH$10)</f>
        <v>0</v>
      </c>
      <c r="AI29" s="65">
        <v>1</v>
      </c>
      <c r="AJ29" s="64">
        <f>SUM(AI29*E29*F29*H29*L29*$AJ$10)</f>
        <v>56343.100800000007</v>
      </c>
      <c r="AK29" s="63"/>
      <c r="AL29" s="64">
        <f>SUM(AK29*E29*F29*H29*K29*$AL$10)</f>
        <v>0</v>
      </c>
      <c r="AM29" s="65"/>
      <c r="AN29" s="65">
        <f>SUM(AM29*E29*F29*H29*K29*$AN$10)</f>
        <v>0</v>
      </c>
      <c r="AO29" s="63"/>
      <c r="AP29" s="64">
        <f>SUM(AO29*E29*F29*H29*K29*$AP$10)</f>
        <v>0</v>
      </c>
      <c r="AQ29" s="109"/>
      <c r="AR29" s="64">
        <f>SUM(AQ29*E29*F29*H29*K29*$AR$10)</f>
        <v>0</v>
      </c>
      <c r="AS29" s="65"/>
      <c r="AT29" s="64">
        <f>SUM(E29*F29*H29*K29*AS29*$AT$10)</f>
        <v>0</v>
      </c>
      <c r="AU29" s="65"/>
      <c r="AV29" s="64">
        <f>SUM(AU29*E29*F29*H29*K29*$AV$10)</f>
        <v>0</v>
      </c>
      <c r="AW29" s="63"/>
      <c r="AX29" s="64">
        <f>SUM(AW29*E29*F29*H29*K29*$AX$10)</f>
        <v>0</v>
      </c>
      <c r="AY29" s="63"/>
      <c r="AZ29" s="65">
        <f>SUM(AY29*E29*F29*H29*K29*$AZ$10)</f>
        <v>0</v>
      </c>
      <c r="BA29" s="63"/>
      <c r="BB29" s="64">
        <f>SUM(BA29*E29*F29*H29*K29*$BB$10)</f>
        <v>0</v>
      </c>
      <c r="BC29" s="63"/>
      <c r="BD29" s="64">
        <f>SUM(BC29*E29*F29*H29*K29*$BD$10)</f>
        <v>0</v>
      </c>
      <c r="BE29" s="63"/>
      <c r="BF29" s="64">
        <f>SUM(BE29*E29*F29*H29*K29*$BF$10)</f>
        <v>0</v>
      </c>
      <c r="BG29" s="63"/>
      <c r="BH29" s="64">
        <f>SUM(BG29*E29*F29*H29*K29*$BH$10)</f>
        <v>0</v>
      </c>
      <c r="BI29" s="63"/>
      <c r="BJ29" s="64">
        <f>BI29*E29*F29*H29*K29*$BJ$10</f>
        <v>0</v>
      </c>
      <c r="BK29" s="63"/>
      <c r="BL29" s="64">
        <f>BK29*E29*F29*H29*K29*$BL$10</f>
        <v>0</v>
      </c>
      <c r="BM29" s="63"/>
      <c r="BN29" s="64">
        <f>BM29*E29*F29*H29*K29*$BN$10</f>
        <v>0</v>
      </c>
      <c r="BO29" s="63"/>
      <c r="BP29" s="64">
        <f>SUM(BO29*E29*F29*H29*K29*$BP$10)</f>
        <v>0</v>
      </c>
      <c r="BQ29" s="63"/>
      <c r="BR29" s="64">
        <f>SUM(BQ29*E29*F29*H29*K29*$BR$10)</f>
        <v>0</v>
      </c>
      <c r="BS29" s="63"/>
      <c r="BT29" s="64">
        <f>SUM(BS29*E29*F29*H29*K29*$BT$10)</f>
        <v>0</v>
      </c>
      <c r="BU29" s="63"/>
      <c r="BV29" s="64">
        <f>SUM(BU29*E29*F29*H29*K29*$BV$10)</f>
        <v>0</v>
      </c>
      <c r="BW29" s="63"/>
      <c r="BX29" s="64">
        <f>SUM(BW29*E29*F29*H29*K29*$BX$10)</f>
        <v>0</v>
      </c>
      <c r="BY29" s="67"/>
      <c r="BZ29" s="68">
        <f>BY29*E29*F29*H29*K29*$BZ$10</f>
        <v>0</v>
      </c>
      <c r="CA29" s="63"/>
      <c r="CB29" s="64">
        <f>SUM(CA29*E29*F29*H29*K29*$CB$10)</f>
        <v>0</v>
      </c>
      <c r="CC29" s="65"/>
      <c r="CD29" s="64">
        <f>SUM(CC29*E29*F29*H29*K29*$CD$10)</f>
        <v>0</v>
      </c>
      <c r="CE29" s="63"/>
      <c r="CF29" s="64">
        <f>SUM(CE29*E29*F29*H29*K29*$CF$10)</f>
        <v>0</v>
      </c>
      <c r="CG29" s="63"/>
      <c r="CH29" s="64">
        <f>SUM(CG29*E29*F29*H29*K29*$CH$10)</f>
        <v>0</v>
      </c>
      <c r="CI29" s="63"/>
      <c r="CJ29" s="64">
        <f>CI29*E29*F29*H29*K29*$CJ$10</f>
        <v>0</v>
      </c>
      <c r="CK29" s="63"/>
      <c r="CL29" s="64">
        <f>SUM(CK29*E29*F29*H29*K29*$CL$10)</f>
        <v>0</v>
      </c>
      <c r="CM29" s="65"/>
      <c r="CN29" s="64">
        <f>SUM(CM29*E29*F29*H29*L29*$CN$10)</f>
        <v>0</v>
      </c>
      <c r="CO29" s="63"/>
      <c r="CP29" s="64">
        <f>SUM(CO29*E29*F29*H29*L29*$CP$10)</f>
        <v>0</v>
      </c>
      <c r="CQ29" s="63"/>
      <c r="CR29" s="64">
        <f>SUM(CQ29*E29*F29*H29*L29*$CR$10)</f>
        <v>0</v>
      </c>
      <c r="CS29" s="65"/>
      <c r="CT29" s="64">
        <f>SUM(CS29*E29*F29*H29*L29*$CT$10)</f>
        <v>0</v>
      </c>
      <c r="CU29" s="65"/>
      <c r="CV29" s="64">
        <f>SUM(CU29*E29*F29*H29*L29*$CV$10)</f>
        <v>0</v>
      </c>
      <c r="CW29" s="65"/>
      <c r="CX29" s="64">
        <f>SUM(CW29*E29*F29*H29*L29*$CX$10)</f>
        <v>0</v>
      </c>
      <c r="CY29" s="63"/>
      <c r="CZ29" s="64">
        <f>SUM(CY29*E29*F29*H29*L29*$CZ$10)</f>
        <v>0</v>
      </c>
      <c r="DA29" s="63"/>
      <c r="DB29" s="64">
        <f>SUM(DA29*E29*F29*H29*L29*$DB$10)</f>
        <v>0</v>
      </c>
      <c r="DC29" s="63"/>
      <c r="DD29" s="64">
        <f>SUM(DC29*E29*F29*H29*L29*$DD$10)</f>
        <v>0</v>
      </c>
      <c r="DE29" s="65"/>
      <c r="DF29" s="64">
        <f>SUM(DE29*E29*F29*H29*L29*$DF$10)</f>
        <v>0</v>
      </c>
      <c r="DG29" s="63"/>
      <c r="DH29" s="64">
        <f>SUM(DG29*E29*F29*H29*L29*$DH$10)</f>
        <v>0</v>
      </c>
      <c r="DI29" s="63"/>
      <c r="DJ29" s="64">
        <f>SUM(DI29*E29*F29*H29*L29*$DJ$10)</f>
        <v>0</v>
      </c>
      <c r="DK29" s="63"/>
      <c r="DL29" s="64">
        <f>SUM(DK29*E29*F29*H29*L29*$DL$10)</f>
        <v>0</v>
      </c>
      <c r="DM29" s="63"/>
      <c r="DN29" s="64">
        <f>SUM(DM29*E29*F29*H29*L29*$DN$10)</f>
        <v>0</v>
      </c>
      <c r="DO29" s="63"/>
      <c r="DP29" s="64">
        <f>SUM(DO29*E29*F29*H29*L29*$DP$10)</f>
        <v>0</v>
      </c>
      <c r="DQ29" s="63"/>
      <c r="DR29" s="64">
        <f>DQ29*E29*F29*H29*L29*$DR$10</f>
        <v>0</v>
      </c>
      <c r="DS29" s="63"/>
      <c r="DT29" s="64">
        <f>SUM(DS29*E29*F29*H29*L29*$DT$10)</f>
        <v>0</v>
      </c>
      <c r="DU29" s="63"/>
      <c r="DV29" s="64">
        <f>SUM(DU29*E29*F29*H29*L29*$DV$10)</f>
        <v>0</v>
      </c>
      <c r="DW29" s="63"/>
      <c r="DX29" s="64">
        <f>SUM(DW29*E29*F29*H29*M29*$DX$10)</f>
        <v>0</v>
      </c>
      <c r="DY29" s="63"/>
      <c r="DZ29" s="64">
        <f>SUM(DY29*E29*F29*H29*N29*$DZ$10)</f>
        <v>0</v>
      </c>
      <c r="EA29" s="109"/>
      <c r="EB29" s="64">
        <f>SUM(EA29*E29*F29*H29*K29*$EB$10)</f>
        <v>0</v>
      </c>
      <c r="EC29" s="63"/>
      <c r="ED29" s="64">
        <f>SUM(EC29*E29*F29*H29*K29*$ED$10)</f>
        <v>0</v>
      </c>
      <c r="EE29" s="63"/>
      <c r="EF29" s="64">
        <f>SUM(EE29*E29*F29*H29*K29*$EF$10)</f>
        <v>0</v>
      </c>
      <c r="EG29" s="63"/>
      <c r="EH29" s="64">
        <f>SUM(EG29*E29*F29*H29*K29*$EH$10)</f>
        <v>0</v>
      </c>
      <c r="EI29" s="63"/>
      <c r="EJ29" s="64">
        <f>EI29*E29*F29*H29*K29*$EJ$10</f>
        <v>0</v>
      </c>
      <c r="EK29" s="63"/>
      <c r="EL29" s="64">
        <f>EK29*E29*F29*H29*K29*$EL$10</f>
        <v>0</v>
      </c>
      <c r="EM29" s="63"/>
      <c r="EN29" s="64"/>
      <c r="EO29" s="69"/>
      <c r="EP29" s="69"/>
      <c r="EQ29" s="70">
        <f t="shared" si="20"/>
        <v>13</v>
      </c>
      <c r="ER29" s="70">
        <f t="shared" si="20"/>
        <v>619774.10880000005</v>
      </c>
    </row>
    <row r="30" spans="1:148" s="110" customFormat="1" ht="45" customHeight="1" x14ac:dyDescent="0.25">
      <c r="A30" s="55"/>
      <c r="B30" s="55">
        <v>15</v>
      </c>
      <c r="C30" s="56" t="s">
        <v>191</v>
      </c>
      <c r="D30" s="106" t="s">
        <v>192</v>
      </c>
      <c r="E30" s="58">
        <v>13916</v>
      </c>
      <c r="F30" s="59">
        <v>3.73</v>
      </c>
      <c r="G30" s="60"/>
      <c r="H30" s="61">
        <v>1</v>
      </c>
      <c r="I30" s="107"/>
      <c r="J30" s="107"/>
      <c r="K30" s="111">
        <v>1.4</v>
      </c>
      <c r="L30" s="111">
        <v>1.68</v>
      </c>
      <c r="M30" s="111">
        <v>2.23</v>
      </c>
      <c r="N30" s="112">
        <v>2.57</v>
      </c>
      <c r="O30" s="63"/>
      <c r="P30" s="64">
        <f>O30*E30*F30*H30*K30*$P$10</f>
        <v>0</v>
      </c>
      <c r="Q30" s="105"/>
      <c r="R30" s="64"/>
      <c r="S30" s="65"/>
      <c r="T30" s="65"/>
      <c r="U30" s="63"/>
      <c r="V30" s="64"/>
      <c r="W30" s="63"/>
      <c r="X30" s="65"/>
      <c r="Y30" s="63"/>
      <c r="Z30" s="64"/>
      <c r="AA30" s="65"/>
      <c r="AB30" s="64"/>
      <c r="AC30" s="64"/>
      <c r="AD30" s="64"/>
      <c r="AE30" s="65"/>
      <c r="AF30" s="64"/>
      <c r="AG30" s="65"/>
      <c r="AH30" s="64"/>
      <c r="AI30" s="65"/>
      <c r="AJ30" s="64"/>
      <c r="AK30" s="63"/>
      <c r="AL30" s="64"/>
      <c r="AM30" s="65"/>
      <c r="AN30" s="65"/>
      <c r="AO30" s="63"/>
      <c r="AP30" s="64"/>
      <c r="AQ30" s="109"/>
      <c r="AR30" s="64"/>
      <c r="AS30" s="65"/>
      <c r="AT30" s="64"/>
      <c r="AU30" s="65"/>
      <c r="AV30" s="64"/>
      <c r="AW30" s="63"/>
      <c r="AX30" s="64"/>
      <c r="AY30" s="63"/>
      <c r="AZ30" s="65"/>
      <c r="BA30" s="63"/>
      <c r="BB30" s="64"/>
      <c r="BC30" s="63"/>
      <c r="BD30" s="64"/>
      <c r="BE30" s="63"/>
      <c r="BF30" s="64"/>
      <c r="BG30" s="63"/>
      <c r="BH30" s="64"/>
      <c r="BI30" s="63"/>
      <c r="BJ30" s="64"/>
      <c r="BK30" s="63"/>
      <c r="BL30" s="64"/>
      <c r="BM30" s="63"/>
      <c r="BN30" s="64"/>
      <c r="BO30" s="63"/>
      <c r="BP30" s="64"/>
      <c r="BQ30" s="63"/>
      <c r="BR30" s="64"/>
      <c r="BS30" s="63"/>
      <c r="BT30" s="64"/>
      <c r="BU30" s="63"/>
      <c r="BV30" s="64"/>
      <c r="BW30" s="63"/>
      <c r="BX30" s="64"/>
      <c r="BY30" s="67"/>
      <c r="BZ30" s="68"/>
      <c r="CA30" s="63"/>
      <c r="CB30" s="64"/>
      <c r="CC30" s="65"/>
      <c r="CD30" s="64"/>
      <c r="CE30" s="63"/>
      <c r="CF30" s="64"/>
      <c r="CG30" s="63"/>
      <c r="CH30" s="64"/>
      <c r="CI30" s="63"/>
      <c r="CJ30" s="64"/>
      <c r="CK30" s="63"/>
      <c r="CL30" s="64"/>
      <c r="CM30" s="65"/>
      <c r="CN30" s="64"/>
      <c r="CO30" s="63"/>
      <c r="CP30" s="64"/>
      <c r="CQ30" s="63"/>
      <c r="CR30" s="64"/>
      <c r="CS30" s="65"/>
      <c r="CT30" s="64"/>
      <c r="CU30" s="65"/>
      <c r="CV30" s="64"/>
      <c r="CW30" s="65"/>
      <c r="CX30" s="64"/>
      <c r="CY30" s="63"/>
      <c r="CZ30" s="64"/>
      <c r="DA30" s="63"/>
      <c r="DB30" s="64"/>
      <c r="DC30" s="63"/>
      <c r="DD30" s="64"/>
      <c r="DE30" s="65"/>
      <c r="DF30" s="64"/>
      <c r="DG30" s="63"/>
      <c r="DH30" s="64"/>
      <c r="DI30" s="63"/>
      <c r="DJ30" s="64"/>
      <c r="DK30" s="63"/>
      <c r="DL30" s="64"/>
      <c r="DM30" s="63"/>
      <c r="DN30" s="64"/>
      <c r="DO30" s="63"/>
      <c r="DP30" s="64"/>
      <c r="DQ30" s="63"/>
      <c r="DR30" s="64"/>
      <c r="DS30" s="63"/>
      <c r="DT30" s="64"/>
      <c r="DU30" s="63"/>
      <c r="DV30" s="64"/>
      <c r="DW30" s="63"/>
      <c r="DX30" s="64"/>
      <c r="DY30" s="63"/>
      <c r="DZ30" s="64"/>
      <c r="EA30" s="63"/>
      <c r="EB30" s="64"/>
      <c r="EC30" s="63"/>
      <c r="ED30" s="64"/>
      <c r="EE30" s="63"/>
      <c r="EF30" s="64"/>
      <c r="EG30" s="63"/>
      <c r="EH30" s="64"/>
      <c r="EI30" s="63"/>
      <c r="EJ30" s="64"/>
      <c r="EK30" s="63"/>
      <c r="EL30" s="64"/>
      <c r="EM30" s="63"/>
      <c r="EN30" s="64"/>
      <c r="EO30" s="69"/>
      <c r="EP30" s="69"/>
      <c r="EQ30" s="70">
        <f t="shared" si="20"/>
        <v>0</v>
      </c>
      <c r="ER30" s="70">
        <f t="shared" si="20"/>
        <v>0</v>
      </c>
    </row>
    <row r="31" spans="1:148" s="1" customFormat="1" ht="15.75" customHeight="1" x14ac:dyDescent="0.25">
      <c r="A31" s="182">
        <v>6</v>
      </c>
      <c r="B31" s="182"/>
      <c r="C31" s="53" t="s">
        <v>193</v>
      </c>
      <c r="D31" s="137" t="s">
        <v>194</v>
      </c>
      <c r="E31" s="58">
        <v>13916</v>
      </c>
      <c r="F31" s="181"/>
      <c r="G31" s="60"/>
      <c r="H31" s="54"/>
      <c r="I31" s="99"/>
      <c r="J31" s="99"/>
      <c r="K31" s="183"/>
      <c r="L31" s="183"/>
      <c r="M31" s="183"/>
      <c r="N31" s="104"/>
      <c r="O31" s="109">
        <f>SUM(O32:O35)</f>
        <v>1</v>
      </c>
      <c r="P31" s="109">
        <f t="shared" ref="P31:CA31" si="21">SUM(P32:P35)</f>
        <v>6768.9650559999991</v>
      </c>
      <c r="Q31" s="109">
        <f t="shared" si="21"/>
        <v>0</v>
      </c>
      <c r="R31" s="109">
        <f t="shared" si="21"/>
        <v>0</v>
      </c>
      <c r="S31" s="109">
        <f t="shared" si="21"/>
        <v>12</v>
      </c>
      <c r="T31" s="109">
        <f t="shared" si="21"/>
        <v>81227.580671999996</v>
      </c>
      <c r="U31" s="109">
        <f t="shared" si="21"/>
        <v>0</v>
      </c>
      <c r="V31" s="109">
        <f t="shared" si="21"/>
        <v>0</v>
      </c>
      <c r="W31" s="109">
        <f t="shared" si="21"/>
        <v>750</v>
      </c>
      <c r="X31" s="109">
        <f t="shared" si="21"/>
        <v>19230899.583168</v>
      </c>
      <c r="Y31" s="109">
        <f t="shared" si="21"/>
        <v>0</v>
      </c>
      <c r="Z31" s="109">
        <f t="shared" si="21"/>
        <v>0</v>
      </c>
      <c r="AA31" s="109">
        <f t="shared" si="21"/>
        <v>4</v>
      </c>
      <c r="AB31" s="109">
        <f t="shared" si="21"/>
        <v>82066.932561599999</v>
      </c>
      <c r="AC31" s="109">
        <f t="shared" si="21"/>
        <v>0</v>
      </c>
      <c r="AD31" s="109">
        <f t="shared" si="21"/>
        <v>0</v>
      </c>
      <c r="AE31" s="109">
        <f t="shared" si="21"/>
        <v>8</v>
      </c>
      <c r="AF31" s="109">
        <f t="shared" si="21"/>
        <v>149585.19923199998</v>
      </c>
      <c r="AG31" s="109">
        <f t="shared" si="21"/>
        <v>0</v>
      </c>
      <c r="AH31" s="109">
        <f t="shared" si="21"/>
        <v>0</v>
      </c>
      <c r="AI31" s="109">
        <f t="shared" si="21"/>
        <v>5</v>
      </c>
      <c r="AJ31" s="109">
        <f t="shared" si="21"/>
        <v>111689.45418399999</v>
      </c>
      <c r="AK31" s="109">
        <f t="shared" si="21"/>
        <v>0</v>
      </c>
      <c r="AL31" s="109">
        <f t="shared" si="21"/>
        <v>0</v>
      </c>
      <c r="AM31" s="109">
        <f t="shared" si="21"/>
        <v>0</v>
      </c>
      <c r="AN31" s="109">
        <f t="shared" si="21"/>
        <v>0</v>
      </c>
      <c r="AO31" s="109">
        <f t="shared" si="21"/>
        <v>0</v>
      </c>
      <c r="AP31" s="109">
        <f t="shared" si="21"/>
        <v>0</v>
      </c>
      <c r="AQ31" s="109">
        <f t="shared" si="21"/>
        <v>0</v>
      </c>
      <c r="AR31" s="109">
        <f t="shared" si="21"/>
        <v>0</v>
      </c>
      <c r="AS31" s="109">
        <f t="shared" si="21"/>
        <v>0</v>
      </c>
      <c r="AT31" s="109">
        <f t="shared" si="21"/>
        <v>0</v>
      </c>
      <c r="AU31" s="109">
        <f t="shared" si="21"/>
        <v>0</v>
      </c>
      <c r="AV31" s="109">
        <f t="shared" si="21"/>
        <v>0</v>
      </c>
      <c r="AW31" s="109">
        <f t="shared" si="21"/>
        <v>0</v>
      </c>
      <c r="AX31" s="109">
        <f t="shared" si="21"/>
        <v>0</v>
      </c>
      <c r="AY31" s="109">
        <f t="shared" si="21"/>
        <v>0</v>
      </c>
      <c r="AZ31" s="109">
        <f t="shared" si="21"/>
        <v>0</v>
      </c>
      <c r="BA31" s="109">
        <f t="shared" si="21"/>
        <v>33</v>
      </c>
      <c r="BB31" s="109">
        <f t="shared" si="21"/>
        <v>605109.76198399998</v>
      </c>
      <c r="BC31" s="109">
        <f t="shared" si="21"/>
        <v>20</v>
      </c>
      <c r="BD31" s="109">
        <f t="shared" si="21"/>
        <v>373962.99807999987</v>
      </c>
      <c r="BE31" s="109">
        <f t="shared" si="21"/>
        <v>0</v>
      </c>
      <c r="BF31" s="109">
        <f t="shared" si="21"/>
        <v>0</v>
      </c>
      <c r="BG31" s="109">
        <f t="shared" si="21"/>
        <v>0</v>
      </c>
      <c r="BH31" s="109">
        <f t="shared" si="21"/>
        <v>0</v>
      </c>
      <c r="BI31" s="109">
        <f t="shared" si="21"/>
        <v>0</v>
      </c>
      <c r="BJ31" s="109">
        <f t="shared" si="21"/>
        <v>0</v>
      </c>
      <c r="BK31" s="109">
        <f t="shared" si="21"/>
        <v>0</v>
      </c>
      <c r="BL31" s="109">
        <f t="shared" si="21"/>
        <v>0</v>
      </c>
      <c r="BM31" s="109">
        <f t="shared" si="21"/>
        <v>0</v>
      </c>
      <c r="BN31" s="109">
        <f t="shared" si="21"/>
        <v>0</v>
      </c>
      <c r="BO31" s="109">
        <f t="shared" si="21"/>
        <v>0</v>
      </c>
      <c r="BP31" s="109">
        <f t="shared" si="21"/>
        <v>0</v>
      </c>
      <c r="BQ31" s="109">
        <f t="shared" si="21"/>
        <v>13</v>
      </c>
      <c r="BR31" s="109">
        <f t="shared" si="21"/>
        <v>243075.94875199997</v>
      </c>
      <c r="BS31" s="109">
        <f t="shared" si="21"/>
        <v>0</v>
      </c>
      <c r="BT31" s="109">
        <f t="shared" si="21"/>
        <v>0</v>
      </c>
      <c r="BU31" s="109">
        <f t="shared" si="21"/>
        <v>0</v>
      </c>
      <c r="BV31" s="109">
        <f t="shared" si="21"/>
        <v>0</v>
      </c>
      <c r="BW31" s="109">
        <f t="shared" si="21"/>
        <v>0</v>
      </c>
      <c r="BX31" s="109">
        <f t="shared" si="21"/>
        <v>0</v>
      </c>
      <c r="BY31" s="109">
        <f t="shared" si="21"/>
        <v>0</v>
      </c>
      <c r="BZ31" s="109">
        <f t="shared" si="21"/>
        <v>0</v>
      </c>
      <c r="CA31" s="109">
        <f t="shared" si="21"/>
        <v>0</v>
      </c>
      <c r="CB31" s="109">
        <f t="shared" ref="CB31:EM31" si="22">SUM(CB32:CB35)</f>
        <v>0</v>
      </c>
      <c r="CC31" s="109">
        <f t="shared" si="22"/>
        <v>204</v>
      </c>
      <c r="CD31" s="109">
        <f t="shared" si="22"/>
        <v>3814422.5804159995</v>
      </c>
      <c r="CE31" s="109">
        <f t="shared" si="22"/>
        <v>4</v>
      </c>
      <c r="CF31" s="109">
        <f t="shared" si="22"/>
        <v>62863.414767999988</v>
      </c>
      <c r="CG31" s="109">
        <f t="shared" si="22"/>
        <v>0</v>
      </c>
      <c r="CH31" s="109">
        <f t="shared" si="22"/>
        <v>0</v>
      </c>
      <c r="CI31" s="109">
        <f t="shared" si="22"/>
        <v>45</v>
      </c>
      <c r="CJ31" s="109">
        <f t="shared" si="22"/>
        <v>841416.74567999993</v>
      </c>
      <c r="CK31" s="109">
        <f t="shared" si="22"/>
        <v>11</v>
      </c>
      <c r="CL31" s="109">
        <f t="shared" si="22"/>
        <v>181821.27924799998</v>
      </c>
      <c r="CM31" s="109">
        <f t="shared" si="22"/>
        <v>0</v>
      </c>
      <c r="CN31" s="109">
        <f t="shared" si="22"/>
        <v>0</v>
      </c>
      <c r="CO31" s="109">
        <f t="shared" si="22"/>
        <v>0</v>
      </c>
      <c r="CP31" s="109">
        <f t="shared" si="22"/>
        <v>0</v>
      </c>
      <c r="CQ31" s="109">
        <f t="shared" si="22"/>
        <v>0</v>
      </c>
      <c r="CR31" s="109">
        <f t="shared" si="22"/>
        <v>0</v>
      </c>
      <c r="CS31" s="109">
        <f t="shared" si="22"/>
        <v>0</v>
      </c>
      <c r="CT31" s="109">
        <f t="shared" si="22"/>
        <v>0</v>
      </c>
      <c r="CU31" s="109">
        <f t="shared" si="22"/>
        <v>0</v>
      </c>
      <c r="CV31" s="109">
        <f t="shared" si="22"/>
        <v>0</v>
      </c>
      <c r="CW31" s="109">
        <f t="shared" si="22"/>
        <v>0</v>
      </c>
      <c r="CX31" s="109">
        <f t="shared" si="22"/>
        <v>0</v>
      </c>
      <c r="CY31" s="109">
        <f t="shared" si="22"/>
        <v>0</v>
      </c>
      <c r="CZ31" s="109">
        <f t="shared" si="22"/>
        <v>0</v>
      </c>
      <c r="DA31" s="109">
        <f t="shared" si="22"/>
        <v>0</v>
      </c>
      <c r="DB31" s="109">
        <f t="shared" si="22"/>
        <v>0</v>
      </c>
      <c r="DC31" s="109">
        <f t="shared" si="22"/>
        <v>54</v>
      </c>
      <c r="DD31" s="109">
        <f t="shared" si="22"/>
        <v>1192006.0349456</v>
      </c>
      <c r="DE31" s="109">
        <f t="shared" si="22"/>
        <v>4</v>
      </c>
      <c r="DF31" s="109">
        <f t="shared" si="22"/>
        <v>32391.282380799999</v>
      </c>
      <c r="DG31" s="109">
        <f t="shared" si="22"/>
        <v>8</v>
      </c>
      <c r="DH31" s="109">
        <f t="shared" si="22"/>
        <v>178703.12669440001</v>
      </c>
      <c r="DI31" s="109">
        <f t="shared" si="22"/>
        <v>20</v>
      </c>
      <c r="DJ31" s="109">
        <f t="shared" si="22"/>
        <v>432517.74649440002</v>
      </c>
      <c r="DK31" s="109">
        <f t="shared" si="22"/>
        <v>0</v>
      </c>
      <c r="DL31" s="109">
        <f t="shared" si="22"/>
        <v>0</v>
      </c>
      <c r="DM31" s="109">
        <f t="shared" si="22"/>
        <v>0</v>
      </c>
      <c r="DN31" s="109">
        <f t="shared" si="22"/>
        <v>0</v>
      </c>
      <c r="DO31" s="109">
        <f t="shared" si="22"/>
        <v>11</v>
      </c>
      <c r="DP31" s="109">
        <f t="shared" si="22"/>
        <v>217236.65872159999</v>
      </c>
      <c r="DQ31" s="109">
        <f t="shared" si="22"/>
        <v>0</v>
      </c>
      <c r="DR31" s="109">
        <f t="shared" si="22"/>
        <v>0</v>
      </c>
      <c r="DS31" s="109">
        <f t="shared" si="22"/>
        <v>4</v>
      </c>
      <c r="DT31" s="109">
        <f t="shared" si="22"/>
        <v>75111.493105600006</v>
      </c>
      <c r="DU31" s="109">
        <f t="shared" si="22"/>
        <v>5</v>
      </c>
      <c r="DV31" s="109">
        <f t="shared" si="22"/>
        <v>111689.45418399999</v>
      </c>
      <c r="DW31" s="109">
        <f t="shared" si="22"/>
        <v>0</v>
      </c>
      <c r="DX31" s="109">
        <f t="shared" si="22"/>
        <v>0</v>
      </c>
      <c r="DY31" s="109">
        <f t="shared" si="22"/>
        <v>4</v>
      </c>
      <c r="DZ31" s="109">
        <f t="shared" si="22"/>
        <v>114042.88496439999</v>
      </c>
      <c r="EA31" s="109">
        <f t="shared" si="22"/>
        <v>0</v>
      </c>
      <c r="EB31" s="109">
        <f t="shared" si="22"/>
        <v>0</v>
      </c>
      <c r="EC31" s="109">
        <f t="shared" si="22"/>
        <v>0</v>
      </c>
      <c r="ED31" s="109">
        <f t="shared" si="22"/>
        <v>0</v>
      </c>
      <c r="EE31" s="109">
        <f t="shared" si="22"/>
        <v>0</v>
      </c>
      <c r="EF31" s="109">
        <f t="shared" si="22"/>
        <v>0</v>
      </c>
      <c r="EG31" s="109">
        <f t="shared" si="22"/>
        <v>0</v>
      </c>
      <c r="EH31" s="109">
        <f t="shared" si="22"/>
        <v>0</v>
      </c>
      <c r="EI31" s="109">
        <f t="shared" si="22"/>
        <v>0</v>
      </c>
      <c r="EJ31" s="109">
        <f t="shared" si="22"/>
        <v>0</v>
      </c>
      <c r="EK31" s="109">
        <f t="shared" si="22"/>
        <v>0</v>
      </c>
      <c r="EL31" s="109">
        <f t="shared" si="22"/>
        <v>0</v>
      </c>
      <c r="EM31" s="109">
        <f t="shared" si="22"/>
        <v>0</v>
      </c>
      <c r="EN31" s="109">
        <f t="shared" ref="EN31:ER31" si="23">SUM(EN32:EN35)</f>
        <v>0</v>
      </c>
      <c r="EO31" s="109"/>
      <c r="EP31" s="109"/>
      <c r="EQ31" s="109">
        <f t="shared" si="23"/>
        <v>1220</v>
      </c>
      <c r="ER31" s="109">
        <f t="shared" si="23"/>
        <v>28138609.125292394</v>
      </c>
    </row>
    <row r="32" spans="1:148" s="110" customFormat="1" ht="31.5" customHeight="1" x14ac:dyDescent="0.25">
      <c r="A32" s="53"/>
      <c r="B32" s="55">
        <v>16</v>
      </c>
      <c r="C32" s="55" t="s">
        <v>195</v>
      </c>
      <c r="D32" s="56" t="s">
        <v>196</v>
      </c>
      <c r="E32" s="58">
        <v>13916</v>
      </c>
      <c r="F32" s="55">
        <v>0.35</v>
      </c>
      <c r="G32" s="113">
        <v>0.97440000000000004</v>
      </c>
      <c r="H32" s="102">
        <v>1</v>
      </c>
      <c r="I32" s="103"/>
      <c r="J32" s="103"/>
      <c r="K32" s="101">
        <v>1.4</v>
      </c>
      <c r="L32" s="101">
        <v>1.68</v>
      </c>
      <c r="M32" s="101">
        <v>2.23</v>
      </c>
      <c r="N32" s="104">
        <v>2.57</v>
      </c>
      <c r="O32" s="108">
        <v>1</v>
      </c>
      <c r="P32" s="114">
        <f>(O32*$E32*$F32*((1-$G32)+$G32*$K32*$H32))</f>
        <v>6768.9650559999991</v>
      </c>
      <c r="Q32" s="105"/>
      <c r="R32" s="64"/>
      <c r="S32" s="105">
        <v>12</v>
      </c>
      <c r="T32" s="114">
        <f t="shared" ref="T32:T35" si="24">(S32*$E32*$F32*((1-$G32)+$G32*$K32*$H32))</f>
        <v>81227.580671999996</v>
      </c>
      <c r="U32" s="108"/>
      <c r="V32" s="64"/>
      <c r="W32" s="108"/>
      <c r="X32" s="114">
        <f t="shared" ref="X32:X35" si="25">(W32*$E32*$F32*((1-$G32)+$G32*$K32*$H32))</f>
        <v>0</v>
      </c>
      <c r="Y32" s="108"/>
      <c r="Z32" s="64"/>
      <c r="AA32" s="105">
        <v>1</v>
      </c>
      <c r="AB32" s="114">
        <f>(AA32*$E32*$F32*((1-$G32)+$G32*$K32*$H32))</f>
        <v>6768.9650559999991</v>
      </c>
      <c r="AC32" s="115"/>
      <c r="AD32" s="115"/>
      <c r="AE32" s="105"/>
      <c r="AF32" s="114">
        <f>(AE32*$E32*$F32*((1-$G32)+$G32*$K32*$H32))</f>
        <v>0</v>
      </c>
      <c r="AG32" s="105"/>
      <c r="AH32" s="64"/>
      <c r="AI32" s="105"/>
      <c r="AJ32" s="114">
        <f>(AI32*$E32*$F32*((1-$G32)+$G32*$L32*$H32))</f>
        <v>0</v>
      </c>
      <c r="AK32" s="108"/>
      <c r="AL32" s="64"/>
      <c r="AM32" s="105"/>
      <c r="AN32" s="65"/>
      <c r="AO32" s="108"/>
      <c r="AP32" s="64"/>
      <c r="AQ32" s="109"/>
      <c r="AR32" s="64"/>
      <c r="AS32" s="105"/>
      <c r="AT32" s="64"/>
      <c r="AU32" s="105"/>
      <c r="AV32" s="64"/>
      <c r="AW32" s="108"/>
      <c r="AX32" s="64"/>
      <c r="AY32" s="108"/>
      <c r="AZ32" s="65"/>
      <c r="BA32" s="108">
        <v>1</v>
      </c>
      <c r="BB32" s="114">
        <f>(BA32*$E32*$F32*((1-$G32)+$G32*$K32*$H32))</f>
        <v>6768.9650559999991</v>
      </c>
      <c r="BC32" s="108"/>
      <c r="BD32" s="114">
        <f>(BC32*$E32*$F32*((1-$G32)+$G32*$K32*$H32))</f>
        <v>0</v>
      </c>
      <c r="BE32" s="108"/>
      <c r="BF32" s="64"/>
      <c r="BG32" s="108"/>
      <c r="BH32" s="64"/>
      <c r="BI32" s="108"/>
      <c r="BJ32" s="64"/>
      <c r="BK32" s="108"/>
      <c r="BL32" s="64"/>
      <c r="BM32" s="108"/>
      <c r="BN32" s="64"/>
      <c r="BO32" s="108"/>
      <c r="BP32" s="64"/>
      <c r="BQ32" s="108"/>
      <c r="BR32" s="114">
        <f>(BQ32*$E32*$F32*((1-$G32)+$G32*$K32*$H32))</f>
        <v>0</v>
      </c>
      <c r="BS32" s="108"/>
      <c r="BT32" s="64"/>
      <c r="BU32" s="108"/>
      <c r="BV32" s="64"/>
      <c r="BW32" s="108"/>
      <c r="BX32" s="64"/>
      <c r="BY32" s="116"/>
      <c r="BZ32" s="68"/>
      <c r="CA32" s="108"/>
      <c r="CB32" s="64"/>
      <c r="CC32" s="105"/>
      <c r="CD32" s="114">
        <f>(CC32*$E32*$F32*((1-$G32)+$G32*$K32*$H32))</f>
        <v>0</v>
      </c>
      <c r="CE32" s="108">
        <v>1</v>
      </c>
      <c r="CF32" s="114">
        <f>(CE32*$E32*$F32*((1-$G32)+$G32*$K32*$H32))</f>
        <v>6768.9650559999991</v>
      </c>
      <c r="CG32" s="108"/>
      <c r="CH32" s="64"/>
      <c r="CI32" s="108"/>
      <c r="CJ32" s="114">
        <f>(CI32*$E32*$F32*((1-$G32)+$G32*$K32*$H32))</f>
        <v>0</v>
      </c>
      <c r="CK32" s="108">
        <v>2</v>
      </c>
      <c r="CL32" s="114">
        <f>(CK32*$E32*$F32*((1-$G32)+$G32*$K32*$H32))</f>
        <v>13537.930111999998</v>
      </c>
      <c r="CM32" s="105"/>
      <c r="CN32" s="64"/>
      <c r="CO32" s="108"/>
      <c r="CP32" s="64"/>
      <c r="CQ32" s="108"/>
      <c r="CR32" s="64"/>
      <c r="CS32" s="105"/>
      <c r="CT32" s="64"/>
      <c r="CU32" s="105"/>
      <c r="CV32" s="64"/>
      <c r="CW32" s="105"/>
      <c r="CX32" s="64"/>
      <c r="CY32" s="108"/>
      <c r="CZ32" s="64"/>
      <c r="DA32" s="108"/>
      <c r="DB32" s="64"/>
      <c r="DC32" s="108">
        <v>1</v>
      </c>
      <c r="DD32" s="114">
        <f>(DC32*$E32*$F32*((1-$G32)+$G32*$L32*$H32))</f>
        <v>8097.8205951999998</v>
      </c>
      <c r="DE32" s="105">
        <v>4</v>
      </c>
      <c r="DF32" s="117">
        <f>DE32*E32*F32*((1-G32)+G32*L32*H32*DF10)</f>
        <v>32391.282380799999</v>
      </c>
      <c r="DG32" s="108"/>
      <c r="DH32" s="114">
        <f>(DG32*$E32*$F32*((1-$G32)+$G32*$L32*$H32))</f>
        <v>0</v>
      </c>
      <c r="DI32" s="108">
        <v>1</v>
      </c>
      <c r="DJ32" s="114">
        <f>DI32*E32*F32*((1-G32)+G32*L32*H32)</f>
        <v>8097.8205951999998</v>
      </c>
      <c r="DK32" s="108"/>
      <c r="DL32" s="64"/>
      <c r="DM32" s="108"/>
      <c r="DN32" s="64"/>
      <c r="DO32" s="108">
        <v>2</v>
      </c>
      <c r="DP32" s="114">
        <f>(DO32*$E32*$F32*((1-$G32)+$G32*$L32*$H32))</f>
        <v>16195.6411904</v>
      </c>
      <c r="DQ32" s="108"/>
      <c r="DR32" s="64"/>
      <c r="DS32" s="108">
        <v>1</v>
      </c>
      <c r="DT32" s="114">
        <f>(DS32*$E32*$F32*((1-$G32)+$G32*$L32*$H32))</f>
        <v>8097.8205951999998</v>
      </c>
      <c r="DU32" s="108"/>
      <c r="DV32" s="114">
        <f>(DU32*$E32*$F32*((1-$G32)+$G32*$L32*$H32))</f>
        <v>0</v>
      </c>
      <c r="DW32" s="108"/>
      <c r="DX32" s="64"/>
      <c r="DY32" s="108">
        <v>1</v>
      </c>
      <c r="DZ32" s="114">
        <f>(DY32*$E32*$F32*((1-$G32)+$G32*$N32*$H32))</f>
        <v>12321.682844799996</v>
      </c>
      <c r="EA32" s="109"/>
      <c r="EB32" s="64"/>
      <c r="EC32" s="63"/>
      <c r="ED32" s="64"/>
      <c r="EE32" s="108"/>
      <c r="EF32" s="64"/>
      <c r="EG32" s="108"/>
      <c r="EH32" s="64"/>
      <c r="EI32" s="63"/>
      <c r="EJ32" s="64"/>
      <c r="EK32" s="63"/>
      <c r="EL32" s="64"/>
      <c r="EM32" s="63"/>
      <c r="EN32" s="64"/>
      <c r="EO32" s="69"/>
      <c r="EP32" s="69"/>
      <c r="EQ32" s="70">
        <f t="shared" ref="EQ32:ER35" si="26">SUM(O32,Y32,Q32,S32,AA32,U32,W32,AE32,AG32,AI32,AK32,AM32,AS32,AU32,AW32,AQ32,CM32,CS32,CW32,CA32,CC32,DC32,DE32,DG32,DI32,DK32,DM32,DO32,AY32,AO32,BA32,BC32,BE32,BG32,BI32,BK32,BM32,BO32,BQ32,BS32,BU32,EE32,EG32,EA32,EC32,BW32,BY32,CU32,CO32,CQ32,CY32,DA32,CE32,CG32,CI32,CK32,DQ32,DS32,DU32,DW32,DY32,EI32,EK32,EM32)</f>
        <v>28</v>
      </c>
      <c r="ER32" s="70">
        <f t="shared" si="26"/>
        <v>207043.43920959998</v>
      </c>
    </row>
    <row r="33" spans="1:148" s="110" customFormat="1" ht="31.5" customHeight="1" x14ac:dyDescent="0.25">
      <c r="A33" s="53"/>
      <c r="B33" s="55">
        <v>17</v>
      </c>
      <c r="C33" s="55" t="s">
        <v>197</v>
      </c>
      <c r="D33" s="56" t="s">
        <v>198</v>
      </c>
      <c r="E33" s="58">
        <v>13916</v>
      </c>
      <c r="F33" s="55">
        <v>0.97</v>
      </c>
      <c r="G33" s="113">
        <v>0.96299999999999997</v>
      </c>
      <c r="H33" s="102">
        <v>1</v>
      </c>
      <c r="I33" s="103"/>
      <c r="J33" s="103"/>
      <c r="K33" s="101">
        <v>1.4</v>
      </c>
      <c r="L33" s="101">
        <v>1.68</v>
      </c>
      <c r="M33" s="101">
        <v>2.23</v>
      </c>
      <c r="N33" s="104">
        <v>2.57</v>
      </c>
      <c r="O33" s="108"/>
      <c r="P33" s="64"/>
      <c r="Q33" s="105"/>
      <c r="R33" s="64"/>
      <c r="S33" s="105"/>
      <c r="T33" s="114">
        <f t="shared" si="24"/>
        <v>0</v>
      </c>
      <c r="U33" s="108"/>
      <c r="V33" s="64"/>
      <c r="W33" s="108"/>
      <c r="X33" s="114">
        <f t="shared" si="25"/>
        <v>0</v>
      </c>
      <c r="Y33" s="108"/>
      <c r="Z33" s="64"/>
      <c r="AA33" s="105">
        <v>1</v>
      </c>
      <c r="AB33" s="114">
        <f t="shared" ref="AB33:AB35" si="27">(AA33*$E33*$F33*((1-$G33)+$G33*$K33*$H33))</f>
        <v>18698.149903999998</v>
      </c>
      <c r="AC33" s="115"/>
      <c r="AD33" s="115"/>
      <c r="AE33" s="105">
        <v>8</v>
      </c>
      <c r="AF33" s="114">
        <f t="shared" ref="AF33:AF34" si="28">(AE33*$E33*$F33*((1-$G33)+$G33*$K33*$H33))</f>
        <v>149585.19923199998</v>
      </c>
      <c r="AG33" s="105"/>
      <c r="AH33" s="64"/>
      <c r="AI33" s="105">
        <v>5</v>
      </c>
      <c r="AJ33" s="114">
        <f>(AI33*$E33*$F33*((1-$G33)+$G33*$L33*$H33))</f>
        <v>111689.45418399999</v>
      </c>
      <c r="AK33" s="108"/>
      <c r="AL33" s="64"/>
      <c r="AM33" s="105"/>
      <c r="AN33" s="65"/>
      <c r="AO33" s="108"/>
      <c r="AP33" s="64"/>
      <c r="AQ33" s="109"/>
      <c r="AR33" s="64"/>
      <c r="AS33" s="105"/>
      <c r="AT33" s="64"/>
      <c r="AU33" s="105"/>
      <c r="AV33" s="64"/>
      <c r="AW33" s="108"/>
      <c r="AX33" s="64"/>
      <c r="AY33" s="108"/>
      <c r="AZ33" s="65"/>
      <c r="BA33" s="108">
        <v>32</v>
      </c>
      <c r="BB33" s="114">
        <f t="shared" ref="BB33:BB35" si="29">(BA33*$E33*$F33*((1-$G33)+$G33*$K33*$H33))</f>
        <v>598340.79692799994</v>
      </c>
      <c r="BC33" s="108">
        <v>20</v>
      </c>
      <c r="BD33" s="114">
        <f>(BC33*$E33*$F33*((1-$G33)+$G33*$K33*$H33))</f>
        <v>373962.99807999987</v>
      </c>
      <c r="BE33" s="108"/>
      <c r="BF33" s="64"/>
      <c r="BG33" s="108"/>
      <c r="BH33" s="64"/>
      <c r="BI33" s="108"/>
      <c r="BJ33" s="64"/>
      <c r="BK33" s="108"/>
      <c r="BL33" s="64"/>
      <c r="BM33" s="108"/>
      <c r="BN33" s="64"/>
      <c r="BO33" s="108"/>
      <c r="BP33" s="64"/>
      <c r="BQ33" s="108">
        <v>13</v>
      </c>
      <c r="BR33" s="114">
        <f t="shared" ref="BR33:BR35" si="30">(BQ33*$E33*$F33*((1-$G33)+$G33*$K33*$H33))</f>
        <v>243075.94875199997</v>
      </c>
      <c r="BS33" s="108"/>
      <c r="BT33" s="64"/>
      <c r="BU33" s="108"/>
      <c r="BV33" s="64"/>
      <c r="BW33" s="108"/>
      <c r="BX33" s="64"/>
      <c r="BY33" s="116"/>
      <c r="BZ33" s="68"/>
      <c r="CA33" s="108"/>
      <c r="CB33" s="64"/>
      <c r="CC33" s="105">
        <v>204</v>
      </c>
      <c r="CD33" s="114">
        <f t="shared" ref="CD33:CD35" si="31">(CC33*$E33*$F33*((1-$G33)+$G33*$K33*$H33))</f>
        <v>3814422.5804159995</v>
      </c>
      <c r="CE33" s="108">
        <v>3</v>
      </c>
      <c r="CF33" s="114">
        <f t="shared" ref="CF33:CF35" si="32">(CE33*$E33*$F33*((1-$G33)+$G33*$K33*$H33))</f>
        <v>56094.449711999987</v>
      </c>
      <c r="CG33" s="108"/>
      <c r="CH33" s="64"/>
      <c r="CI33" s="108">
        <v>45</v>
      </c>
      <c r="CJ33" s="114">
        <f>(CI33*$E33*$F33*((1-$G33)+$G33*$K33*$H33))</f>
        <v>841416.74567999993</v>
      </c>
      <c r="CK33" s="108">
        <v>9</v>
      </c>
      <c r="CL33" s="114">
        <f>(CK33*$E33*$F33*((1-$G33)+$G33*$K33*$H33))</f>
        <v>168283.34913599998</v>
      </c>
      <c r="CM33" s="105"/>
      <c r="CN33" s="64"/>
      <c r="CO33" s="108"/>
      <c r="CP33" s="64"/>
      <c r="CQ33" s="108"/>
      <c r="CR33" s="64"/>
      <c r="CS33" s="105"/>
      <c r="CT33" s="64"/>
      <c r="CU33" s="105"/>
      <c r="CV33" s="64"/>
      <c r="CW33" s="105"/>
      <c r="CX33" s="64"/>
      <c r="CY33" s="108"/>
      <c r="CZ33" s="64"/>
      <c r="DA33" s="108"/>
      <c r="DB33" s="64"/>
      <c r="DC33" s="108">
        <v>53</v>
      </c>
      <c r="DD33" s="114">
        <f>(DC33*$E33*$F33*((1-$G33)+$G33*$L33*$H33))</f>
        <v>1183908.2143504</v>
      </c>
      <c r="DE33" s="105"/>
      <c r="DF33" s="117">
        <f>DE33*E33*F33*((1-G33)+G33*L33*H33*DF11)</f>
        <v>0</v>
      </c>
      <c r="DG33" s="108">
        <v>8</v>
      </c>
      <c r="DH33" s="114">
        <f t="shared" ref="DH33:DH35" si="33">(DG33*$E33*$F33*((1-$G33)+$G33*$L33*$H33))</f>
        <v>178703.12669440001</v>
      </c>
      <c r="DI33" s="108">
        <v>19</v>
      </c>
      <c r="DJ33" s="114">
        <f>DI33*E33*F33*((1-G33)+G33*L33*H33)</f>
        <v>424419.92589920003</v>
      </c>
      <c r="DK33" s="108"/>
      <c r="DL33" s="64"/>
      <c r="DM33" s="108"/>
      <c r="DN33" s="64"/>
      <c r="DO33" s="108">
        <v>9</v>
      </c>
      <c r="DP33" s="114">
        <f>(DO33*$E33*$F33*((1-$G33)+$G33*$L33*$H33))</f>
        <v>201041.01753119999</v>
      </c>
      <c r="DQ33" s="108"/>
      <c r="DR33" s="64"/>
      <c r="DS33" s="108">
        <v>3</v>
      </c>
      <c r="DT33" s="114">
        <f t="shared" ref="DT33:DT35" si="34">(DS33*$E33*$F33*((1-$G33)+$G33*$L33*$H33))</f>
        <v>67013.672510400007</v>
      </c>
      <c r="DU33" s="108">
        <v>5</v>
      </c>
      <c r="DV33" s="114">
        <f>(DU33*$E33*$F33*((1-$G33)+$G33*$L33*$H33))</f>
        <v>111689.45418399999</v>
      </c>
      <c r="DW33" s="108"/>
      <c r="DX33" s="64"/>
      <c r="DY33" s="108">
        <v>3</v>
      </c>
      <c r="DZ33" s="114">
        <f>(DY33*$E33*$F33*((1-$G33)+$G33*$N33*$H33))</f>
        <v>101721.20211959998</v>
      </c>
      <c r="EA33" s="109"/>
      <c r="EB33" s="64"/>
      <c r="EC33" s="63"/>
      <c r="ED33" s="64"/>
      <c r="EE33" s="108"/>
      <c r="EF33" s="64"/>
      <c r="EG33" s="108"/>
      <c r="EH33" s="64"/>
      <c r="EI33" s="63"/>
      <c r="EJ33" s="64"/>
      <c r="EK33" s="63"/>
      <c r="EL33" s="64"/>
      <c r="EM33" s="63"/>
      <c r="EN33" s="64"/>
      <c r="EO33" s="69"/>
      <c r="EP33" s="69"/>
      <c r="EQ33" s="70">
        <f t="shared" si="26"/>
        <v>440</v>
      </c>
      <c r="ER33" s="70">
        <f t="shared" si="26"/>
        <v>8644066.2853131983</v>
      </c>
    </row>
    <row r="34" spans="1:148" s="110" customFormat="1" ht="31.5" customHeight="1" x14ac:dyDescent="0.25">
      <c r="A34" s="53"/>
      <c r="B34" s="55">
        <v>18</v>
      </c>
      <c r="C34" s="55" t="s">
        <v>199</v>
      </c>
      <c r="D34" s="56" t="s">
        <v>200</v>
      </c>
      <c r="E34" s="58">
        <v>13916</v>
      </c>
      <c r="F34" s="55">
        <v>0.97</v>
      </c>
      <c r="G34" s="113">
        <v>0.98270000000000002</v>
      </c>
      <c r="H34" s="102">
        <v>1</v>
      </c>
      <c r="I34" s="103"/>
      <c r="J34" s="103"/>
      <c r="K34" s="101">
        <v>1.4</v>
      </c>
      <c r="L34" s="101">
        <v>1.68</v>
      </c>
      <c r="M34" s="101">
        <v>2.23</v>
      </c>
      <c r="N34" s="104">
        <v>2.57</v>
      </c>
      <c r="O34" s="108"/>
      <c r="P34" s="64"/>
      <c r="Q34" s="105"/>
      <c r="R34" s="64"/>
      <c r="S34" s="105"/>
      <c r="T34" s="114">
        <f t="shared" si="24"/>
        <v>0</v>
      </c>
      <c r="U34" s="108"/>
      <c r="V34" s="64"/>
      <c r="W34" s="108">
        <v>480</v>
      </c>
      <c r="X34" s="114">
        <f>(W34*$E34*$F34*((1-$G34)+$G34*$K34*$H34))</f>
        <v>9026168.7559679989</v>
      </c>
      <c r="Y34" s="108"/>
      <c r="Z34" s="64"/>
      <c r="AA34" s="105">
        <v>1</v>
      </c>
      <c r="AB34" s="114">
        <f t="shared" si="27"/>
        <v>18804.518241599999</v>
      </c>
      <c r="AC34" s="115"/>
      <c r="AD34" s="115"/>
      <c r="AE34" s="105"/>
      <c r="AF34" s="114">
        <f t="shared" si="28"/>
        <v>0</v>
      </c>
      <c r="AG34" s="105"/>
      <c r="AH34" s="64"/>
      <c r="AI34" s="105"/>
      <c r="AJ34" s="114">
        <f>(AI34*$E34*$F34*((1-$G34)+$G34*$L34*$H34))</f>
        <v>0</v>
      </c>
      <c r="AK34" s="108"/>
      <c r="AL34" s="64"/>
      <c r="AM34" s="105"/>
      <c r="AN34" s="65"/>
      <c r="AO34" s="108"/>
      <c r="AP34" s="64"/>
      <c r="AQ34" s="109"/>
      <c r="AR34" s="64"/>
      <c r="AS34" s="105"/>
      <c r="AT34" s="64"/>
      <c r="AU34" s="105"/>
      <c r="AV34" s="64"/>
      <c r="AW34" s="108"/>
      <c r="AX34" s="64"/>
      <c r="AY34" s="108"/>
      <c r="AZ34" s="65"/>
      <c r="BA34" s="108"/>
      <c r="BB34" s="114">
        <f>(BA34*$E34*$F34*((1-$G34)+$G34*$K34*$H34))</f>
        <v>0</v>
      </c>
      <c r="BC34" s="108"/>
      <c r="BD34" s="114">
        <f t="shared" ref="BD34:BD35" si="35">(BC34*$E34*$F34*((1-$G34)+$G34*$K34*$H34))</f>
        <v>0</v>
      </c>
      <c r="BE34" s="108"/>
      <c r="BF34" s="64"/>
      <c r="BG34" s="108"/>
      <c r="BH34" s="64"/>
      <c r="BI34" s="108"/>
      <c r="BJ34" s="64"/>
      <c r="BK34" s="108"/>
      <c r="BL34" s="64"/>
      <c r="BM34" s="108"/>
      <c r="BN34" s="64"/>
      <c r="BO34" s="108"/>
      <c r="BP34" s="64"/>
      <c r="BQ34" s="108"/>
      <c r="BR34" s="114">
        <f t="shared" si="30"/>
        <v>0</v>
      </c>
      <c r="BS34" s="108"/>
      <c r="BT34" s="64"/>
      <c r="BU34" s="108"/>
      <c r="BV34" s="64"/>
      <c r="BW34" s="108"/>
      <c r="BX34" s="64"/>
      <c r="BY34" s="116"/>
      <c r="BZ34" s="68"/>
      <c r="CA34" s="108"/>
      <c r="CB34" s="64"/>
      <c r="CC34" s="105"/>
      <c r="CD34" s="114">
        <f t="shared" si="31"/>
        <v>0</v>
      </c>
      <c r="CE34" s="108"/>
      <c r="CF34" s="114">
        <f>(CE34*$E34*$F34*((1-$G34)+$G34*$K34*$H34))</f>
        <v>0</v>
      </c>
      <c r="CG34" s="108"/>
      <c r="CH34" s="64"/>
      <c r="CI34" s="108"/>
      <c r="CJ34" s="114">
        <f t="shared" ref="CJ34:CJ35" si="36">(CI34*$E34*$F34*((1-$G34)+$G34*$K34*$H34))</f>
        <v>0</v>
      </c>
      <c r="CK34" s="108"/>
      <c r="CL34" s="114">
        <f>(CK34*$E34*$F34*((1-$G34)+$G34*$K34*$H34))</f>
        <v>0</v>
      </c>
      <c r="CM34" s="105"/>
      <c r="CN34" s="64"/>
      <c r="CO34" s="108"/>
      <c r="CP34" s="64"/>
      <c r="CQ34" s="108"/>
      <c r="CR34" s="64"/>
      <c r="CS34" s="105"/>
      <c r="CT34" s="64"/>
      <c r="CU34" s="105"/>
      <c r="CV34" s="64"/>
      <c r="CW34" s="105"/>
      <c r="CX34" s="64"/>
      <c r="CY34" s="108"/>
      <c r="CZ34" s="64"/>
      <c r="DA34" s="108"/>
      <c r="DB34" s="64"/>
      <c r="DC34" s="108"/>
      <c r="DD34" s="114">
        <f t="shared" ref="DD34:DD35" si="37">(DC34*$E34*$F34*((1-$G34)+$G34*$L34*$H34))</f>
        <v>0</v>
      </c>
      <c r="DE34" s="105"/>
      <c r="DF34" s="117">
        <f>DE34*E34*F34*((1-G34)+G34*L34*H34*DF12)</f>
        <v>0</v>
      </c>
      <c r="DG34" s="108"/>
      <c r="DH34" s="114">
        <f t="shared" si="33"/>
        <v>0</v>
      </c>
      <c r="DI34" s="108"/>
      <c r="DJ34" s="114">
        <f>DI34*E34*F34*((1-G34)+G34*L34*H34)</f>
        <v>0</v>
      </c>
      <c r="DK34" s="108"/>
      <c r="DL34" s="64"/>
      <c r="DM34" s="108"/>
      <c r="DN34" s="64"/>
      <c r="DO34" s="108"/>
      <c r="DP34" s="114">
        <f t="shared" ref="DP34:DP35" si="38">(DO34*$E34*$F34*((1-$G34)+$G34*$L34*$H34))</f>
        <v>0</v>
      </c>
      <c r="DQ34" s="108"/>
      <c r="DR34" s="64"/>
      <c r="DS34" s="108"/>
      <c r="DT34" s="114">
        <f t="shared" si="34"/>
        <v>0</v>
      </c>
      <c r="DU34" s="108"/>
      <c r="DV34" s="114">
        <f t="shared" ref="DV34:DV35" si="39">(DU34*$E34*$F34*((1-$G34)+$G34*$L34*$H34))</f>
        <v>0</v>
      </c>
      <c r="DW34" s="108"/>
      <c r="DX34" s="64"/>
      <c r="DY34" s="108"/>
      <c r="DZ34" s="114">
        <f t="shared" ref="DZ34:DZ35" si="40">(DY34*$E34*$F34*((1-$G34)+$G34*$N34*$H34))</f>
        <v>0</v>
      </c>
      <c r="EA34" s="109"/>
      <c r="EB34" s="64"/>
      <c r="EC34" s="63"/>
      <c r="ED34" s="64"/>
      <c r="EE34" s="108"/>
      <c r="EF34" s="64"/>
      <c r="EG34" s="108"/>
      <c r="EH34" s="64"/>
      <c r="EI34" s="63"/>
      <c r="EJ34" s="64"/>
      <c r="EK34" s="63"/>
      <c r="EL34" s="64"/>
      <c r="EM34" s="63"/>
      <c r="EN34" s="64"/>
      <c r="EO34" s="69"/>
      <c r="EP34" s="69"/>
      <c r="EQ34" s="70">
        <f t="shared" si="26"/>
        <v>481</v>
      </c>
      <c r="ER34" s="70">
        <f t="shared" si="26"/>
        <v>9044973.2742095981</v>
      </c>
    </row>
    <row r="35" spans="1:148" s="110" customFormat="1" ht="31.5" customHeight="1" x14ac:dyDescent="0.25">
      <c r="A35" s="53"/>
      <c r="B35" s="55">
        <v>19</v>
      </c>
      <c r="C35" s="55" t="s">
        <v>201</v>
      </c>
      <c r="D35" s="56" t="s">
        <v>202</v>
      </c>
      <c r="E35" s="58">
        <v>13916</v>
      </c>
      <c r="F35" s="55">
        <v>1.95</v>
      </c>
      <c r="G35" s="113">
        <v>0.98199999999999998</v>
      </c>
      <c r="H35" s="102">
        <v>1</v>
      </c>
      <c r="I35" s="103"/>
      <c r="J35" s="103"/>
      <c r="K35" s="101">
        <v>1.4</v>
      </c>
      <c r="L35" s="101">
        <v>1.68</v>
      </c>
      <c r="M35" s="101">
        <v>2.23</v>
      </c>
      <c r="N35" s="104">
        <v>2.57</v>
      </c>
      <c r="O35" s="108"/>
      <c r="P35" s="64"/>
      <c r="Q35" s="105"/>
      <c r="R35" s="64"/>
      <c r="S35" s="105"/>
      <c r="T35" s="114">
        <f t="shared" si="24"/>
        <v>0</v>
      </c>
      <c r="U35" s="108"/>
      <c r="V35" s="64"/>
      <c r="W35" s="108">
        <v>270</v>
      </c>
      <c r="X35" s="114">
        <f t="shared" si="25"/>
        <v>10204730.827199999</v>
      </c>
      <c r="Y35" s="108"/>
      <c r="Z35" s="64"/>
      <c r="AA35" s="105">
        <v>1</v>
      </c>
      <c r="AB35" s="114">
        <f t="shared" si="27"/>
        <v>37795.299359999997</v>
      </c>
      <c r="AC35" s="115"/>
      <c r="AD35" s="115"/>
      <c r="AE35" s="105"/>
      <c r="AF35" s="114">
        <f>(AE35*$E35*$F35*((1-$G35)+$G35*$K35*$H35))</f>
        <v>0</v>
      </c>
      <c r="AG35" s="105"/>
      <c r="AH35" s="64"/>
      <c r="AI35" s="105"/>
      <c r="AJ35" s="114">
        <f t="shared" ref="AJ35" si="41">(AI35*$E35*$F35*((1-$G35)+$G35*$L35*$H35))</f>
        <v>0</v>
      </c>
      <c r="AK35" s="108"/>
      <c r="AL35" s="64"/>
      <c r="AM35" s="105"/>
      <c r="AN35" s="65"/>
      <c r="AO35" s="108"/>
      <c r="AP35" s="64"/>
      <c r="AQ35" s="109"/>
      <c r="AR35" s="64"/>
      <c r="AS35" s="105"/>
      <c r="AT35" s="64"/>
      <c r="AU35" s="105"/>
      <c r="AV35" s="64"/>
      <c r="AW35" s="108"/>
      <c r="AX35" s="64"/>
      <c r="AY35" s="108"/>
      <c r="AZ35" s="65"/>
      <c r="BA35" s="108"/>
      <c r="BB35" s="114">
        <f t="shared" si="29"/>
        <v>0</v>
      </c>
      <c r="BC35" s="108"/>
      <c r="BD35" s="114">
        <f t="shared" si="35"/>
        <v>0</v>
      </c>
      <c r="BE35" s="108"/>
      <c r="BF35" s="64"/>
      <c r="BG35" s="108"/>
      <c r="BH35" s="64"/>
      <c r="BI35" s="108"/>
      <c r="BJ35" s="64"/>
      <c r="BK35" s="108"/>
      <c r="BL35" s="64"/>
      <c r="BM35" s="108"/>
      <c r="BN35" s="64"/>
      <c r="BO35" s="108"/>
      <c r="BP35" s="64"/>
      <c r="BQ35" s="108"/>
      <c r="BR35" s="114">
        <f t="shared" si="30"/>
        <v>0</v>
      </c>
      <c r="BS35" s="108"/>
      <c r="BT35" s="64"/>
      <c r="BU35" s="108"/>
      <c r="BV35" s="64"/>
      <c r="BW35" s="108"/>
      <c r="BX35" s="64"/>
      <c r="BY35" s="116"/>
      <c r="BZ35" s="68"/>
      <c r="CA35" s="108"/>
      <c r="CB35" s="64"/>
      <c r="CC35" s="105"/>
      <c r="CD35" s="114">
        <f t="shared" si="31"/>
        <v>0</v>
      </c>
      <c r="CE35" s="108"/>
      <c r="CF35" s="114">
        <f t="shared" si="32"/>
        <v>0</v>
      </c>
      <c r="CG35" s="108"/>
      <c r="CH35" s="64"/>
      <c r="CI35" s="108"/>
      <c r="CJ35" s="114">
        <f t="shared" si="36"/>
        <v>0</v>
      </c>
      <c r="CK35" s="108"/>
      <c r="CL35" s="114">
        <f t="shared" ref="CL35" si="42">(CK35*$E35*$F35*((1-$G35)+$G35*$K35*$H35))</f>
        <v>0</v>
      </c>
      <c r="CM35" s="105"/>
      <c r="CN35" s="64"/>
      <c r="CO35" s="108"/>
      <c r="CP35" s="64"/>
      <c r="CQ35" s="108"/>
      <c r="CR35" s="64"/>
      <c r="CS35" s="105"/>
      <c r="CT35" s="64"/>
      <c r="CU35" s="105"/>
      <c r="CV35" s="64"/>
      <c r="CW35" s="105"/>
      <c r="CX35" s="64"/>
      <c r="CY35" s="108"/>
      <c r="CZ35" s="64"/>
      <c r="DA35" s="108"/>
      <c r="DB35" s="64"/>
      <c r="DC35" s="108"/>
      <c r="DD35" s="114">
        <f t="shared" si="37"/>
        <v>0</v>
      </c>
      <c r="DE35" s="105"/>
      <c r="DF35" s="117">
        <f>DE35*E35*F35*((1-G35)+G35*L35*H35*DF13)</f>
        <v>0</v>
      </c>
      <c r="DG35" s="108"/>
      <c r="DH35" s="114">
        <f t="shared" si="33"/>
        <v>0</v>
      </c>
      <c r="DI35" s="108"/>
      <c r="DJ35" s="114">
        <f>DI35*E35*F35*((1-G35)+G35*L35*H35)</f>
        <v>0</v>
      </c>
      <c r="DK35" s="108"/>
      <c r="DL35" s="64"/>
      <c r="DM35" s="108"/>
      <c r="DN35" s="64"/>
      <c r="DO35" s="108"/>
      <c r="DP35" s="114">
        <f t="shared" si="38"/>
        <v>0</v>
      </c>
      <c r="DQ35" s="108"/>
      <c r="DR35" s="64"/>
      <c r="DS35" s="108"/>
      <c r="DT35" s="114">
        <f t="shared" si="34"/>
        <v>0</v>
      </c>
      <c r="DU35" s="108"/>
      <c r="DV35" s="114">
        <f t="shared" si="39"/>
        <v>0</v>
      </c>
      <c r="DW35" s="108"/>
      <c r="DX35" s="64"/>
      <c r="DY35" s="108"/>
      <c r="DZ35" s="114">
        <f t="shared" si="40"/>
        <v>0</v>
      </c>
      <c r="EA35" s="109"/>
      <c r="EB35" s="64"/>
      <c r="EC35" s="63"/>
      <c r="ED35" s="64"/>
      <c r="EE35" s="108"/>
      <c r="EF35" s="64"/>
      <c r="EG35" s="108"/>
      <c r="EH35" s="64"/>
      <c r="EI35" s="63"/>
      <c r="EJ35" s="64"/>
      <c r="EK35" s="63"/>
      <c r="EL35" s="64"/>
      <c r="EM35" s="63"/>
      <c r="EN35" s="64"/>
      <c r="EO35" s="69"/>
      <c r="EP35" s="69"/>
      <c r="EQ35" s="70">
        <f t="shared" si="26"/>
        <v>271</v>
      </c>
      <c r="ER35" s="70">
        <f t="shared" si="26"/>
        <v>10242526.126559999</v>
      </c>
    </row>
    <row r="36" spans="1:148" s="1" customFormat="1" ht="15" customHeight="1" x14ac:dyDescent="0.25">
      <c r="A36" s="182">
        <v>7</v>
      </c>
      <c r="B36" s="182"/>
      <c r="C36" s="53" t="s">
        <v>203</v>
      </c>
      <c r="D36" s="137" t="s">
        <v>204</v>
      </c>
      <c r="E36" s="58">
        <v>13916</v>
      </c>
      <c r="F36" s="181"/>
      <c r="G36" s="60"/>
      <c r="H36" s="54"/>
      <c r="I36" s="99"/>
      <c r="J36" s="99"/>
      <c r="K36" s="183"/>
      <c r="L36" s="183"/>
      <c r="M36" s="183"/>
      <c r="N36" s="104"/>
      <c r="O36" s="109">
        <f>O37</f>
        <v>0</v>
      </c>
      <c r="P36" s="109">
        <f t="shared" ref="P36:CA36" si="43">P37</f>
        <v>0</v>
      </c>
      <c r="Q36" s="109">
        <f t="shared" si="43"/>
        <v>0</v>
      </c>
      <c r="R36" s="109">
        <f t="shared" si="43"/>
        <v>0</v>
      </c>
      <c r="S36" s="109">
        <f t="shared" si="43"/>
        <v>0</v>
      </c>
      <c r="T36" s="109">
        <f t="shared" si="43"/>
        <v>0</v>
      </c>
      <c r="U36" s="109">
        <f t="shared" si="43"/>
        <v>0</v>
      </c>
      <c r="V36" s="109">
        <f t="shared" si="43"/>
        <v>0</v>
      </c>
      <c r="W36" s="109">
        <f t="shared" si="43"/>
        <v>0</v>
      </c>
      <c r="X36" s="109">
        <f t="shared" si="43"/>
        <v>0</v>
      </c>
      <c r="Y36" s="109">
        <f t="shared" si="43"/>
        <v>0</v>
      </c>
      <c r="Z36" s="109">
        <f t="shared" si="43"/>
        <v>0</v>
      </c>
      <c r="AA36" s="109">
        <f t="shared" si="43"/>
        <v>0</v>
      </c>
      <c r="AB36" s="109">
        <f t="shared" si="43"/>
        <v>0</v>
      </c>
      <c r="AC36" s="109">
        <f t="shared" si="43"/>
        <v>0</v>
      </c>
      <c r="AD36" s="109">
        <f t="shared" si="43"/>
        <v>0</v>
      </c>
      <c r="AE36" s="109">
        <f t="shared" si="43"/>
        <v>0</v>
      </c>
      <c r="AF36" s="109">
        <f t="shared" si="43"/>
        <v>0</v>
      </c>
      <c r="AG36" s="109">
        <f t="shared" si="43"/>
        <v>0</v>
      </c>
      <c r="AH36" s="109">
        <f t="shared" si="43"/>
        <v>0</v>
      </c>
      <c r="AI36" s="109">
        <f t="shared" si="43"/>
        <v>0</v>
      </c>
      <c r="AJ36" s="109">
        <f t="shared" si="43"/>
        <v>0</v>
      </c>
      <c r="AK36" s="109">
        <f t="shared" si="43"/>
        <v>0</v>
      </c>
      <c r="AL36" s="109">
        <f t="shared" si="43"/>
        <v>0</v>
      </c>
      <c r="AM36" s="109">
        <f t="shared" si="43"/>
        <v>0</v>
      </c>
      <c r="AN36" s="109">
        <f t="shared" si="43"/>
        <v>0</v>
      </c>
      <c r="AO36" s="109">
        <f t="shared" si="43"/>
        <v>220</v>
      </c>
      <c r="AP36" s="109">
        <f t="shared" si="43"/>
        <v>4200405.4399999995</v>
      </c>
      <c r="AQ36" s="109">
        <f t="shared" si="43"/>
        <v>0</v>
      </c>
      <c r="AR36" s="109">
        <f t="shared" si="43"/>
        <v>0</v>
      </c>
      <c r="AS36" s="109">
        <f t="shared" si="43"/>
        <v>0</v>
      </c>
      <c r="AT36" s="109">
        <f t="shared" si="43"/>
        <v>0</v>
      </c>
      <c r="AU36" s="109">
        <f t="shared" si="43"/>
        <v>0</v>
      </c>
      <c r="AV36" s="109">
        <f t="shared" si="43"/>
        <v>0</v>
      </c>
      <c r="AW36" s="109">
        <f t="shared" si="43"/>
        <v>0</v>
      </c>
      <c r="AX36" s="109">
        <f t="shared" si="43"/>
        <v>0</v>
      </c>
      <c r="AY36" s="109">
        <f t="shared" si="43"/>
        <v>0</v>
      </c>
      <c r="AZ36" s="109">
        <f t="shared" si="43"/>
        <v>0</v>
      </c>
      <c r="BA36" s="109">
        <f t="shared" si="43"/>
        <v>0</v>
      </c>
      <c r="BB36" s="109">
        <f t="shared" si="43"/>
        <v>0</v>
      </c>
      <c r="BC36" s="109">
        <f t="shared" si="43"/>
        <v>0</v>
      </c>
      <c r="BD36" s="109">
        <f t="shared" si="43"/>
        <v>0</v>
      </c>
      <c r="BE36" s="109">
        <f t="shared" si="43"/>
        <v>0</v>
      </c>
      <c r="BF36" s="109">
        <f t="shared" si="43"/>
        <v>0</v>
      </c>
      <c r="BG36" s="109">
        <f t="shared" si="43"/>
        <v>0</v>
      </c>
      <c r="BH36" s="109">
        <f t="shared" si="43"/>
        <v>0</v>
      </c>
      <c r="BI36" s="109">
        <f t="shared" si="43"/>
        <v>0</v>
      </c>
      <c r="BJ36" s="109">
        <f t="shared" si="43"/>
        <v>0</v>
      </c>
      <c r="BK36" s="109">
        <f t="shared" si="43"/>
        <v>0</v>
      </c>
      <c r="BL36" s="109">
        <f t="shared" si="43"/>
        <v>0</v>
      </c>
      <c r="BM36" s="109">
        <f t="shared" si="43"/>
        <v>0</v>
      </c>
      <c r="BN36" s="109">
        <f t="shared" si="43"/>
        <v>0</v>
      </c>
      <c r="BO36" s="109">
        <f t="shared" si="43"/>
        <v>0</v>
      </c>
      <c r="BP36" s="109">
        <f t="shared" si="43"/>
        <v>0</v>
      </c>
      <c r="BQ36" s="109">
        <f t="shared" si="43"/>
        <v>1</v>
      </c>
      <c r="BR36" s="109">
        <f t="shared" si="43"/>
        <v>19092.752</v>
      </c>
      <c r="BS36" s="109">
        <f t="shared" si="43"/>
        <v>0</v>
      </c>
      <c r="BT36" s="109">
        <f t="shared" si="43"/>
        <v>0</v>
      </c>
      <c r="BU36" s="109">
        <f t="shared" si="43"/>
        <v>0</v>
      </c>
      <c r="BV36" s="109">
        <f t="shared" si="43"/>
        <v>0</v>
      </c>
      <c r="BW36" s="109">
        <f t="shared" si="43"/>
        <v>0</v>
      </c>
      <c r="BX36" s="109">
        <f t="shared" si="43"/>
        <v>0</v>
      </c>
      <c r="BY36" s="109">
        <f t="shared" si="43"/>
        <v>0</v>
      </c>
      <c r="BZ36" s="109">
        <f t="shared" si="43"/>
        <v>0</v>
      </c>
      <c r="CA36" s="109">
        <f t="shared" si="43"/>
        <v>0</v>
      </c>
      <c r="CB36" s="109">
        <f t="shared" ref="CB36:EM36" si="44">CB37</f>
        <v>0</v>
      </c>
      <c r="CC36" s="109">
        <f t="shared" si="44"/>
        <v>0</v>
      </c>
      <c r="CD36" s="109">
        <f t="shared" si="44"/>
        <v>0</v>
      </c>
      <c r="CE36" s="109">
        <f t="shared" si="44"/>
        <v>0</v>
      </c>
      <c r="CF36" s="109">
        <f t="shared" si="44"/>
        <v>0</v>
      </c>
      <c r="CG36" s="109">
        <f t="shared" si="44"/>
        <v>0</v>
      </c>
      <c r="CH36" s="109">
        <f t="shared" si="44"/>
        <v>0</v>
      </c>
      <c r="CI36" s="109">
        <f t="shared" si="44"/>
        <v>0</v>
      </c>
      <c r="CJ36" s="109">
        <f t="shared" si="44"/>
        <v>0</v>
      </c>
      <c r="CK36" s="109">
        <f t="shared" si="44"/>
        <v>0</v>
      </c>
      <c r="CL36" s="109">
        <f t="shared" si="44"/>
        <v>0</v>
      </c>
      <c r="CM36" s="109">
        <f t="shared" si="44"/>
        <v>0</v>
      </c>
      <c r="CN36" s="109">
        <f t="shared" si="44"/>
        <v>0</v>
      </c>
      <c r="CO36" s="109">
        <f t="shared" si="44"/>
        <v>0</v>
      </c>
      <c r="CP36" s="109">
        <f t="shared" si="44"/>
        <v>0</v>
      </c>
      <c r="CQ36" s="109">
        <f t="shared" si="44"/>
        <v>0</v>
      </c>
      <c r="CR36" s="109">
        <f t="shared" si="44"/>
        <v>0</v>
      </c>
      <c r="CS36" s="109">
        <f t="shared" si="44"/>
        <v>0</v>
      </c>
      <c r="CT36" s="109">
        <f t="shared" si="44"/>
        <v>0</v>
      </c>
      <c r="CU36" s="109">
        <f t="shared" si="44"/>
        <v>0</v>
      </c>
      <c r="CV36" s="109">
        <f t="shared" si="44"/>
        <v>0</v>
      </c>
      <c r="CW36" s="109">
        <f t="shared" si="44"/>
        <v>0</v>
      </c>
      <c r="CX36" s="109">
        <f t="shared" si="44"/>
        <v>0</v>
      </c>
      <c r="CY36" s="109">
        <f t="shared" si="44"/>
        <v>0</v>
      </c>
      <c r="CZ36" s="109">
        <f t="shared" si="44"/>
        <v>0</v>
      </c>
      <c r="DA36" s="109">
        <f t="shared" si="44"/>
        <v>0</v>
      </c>
      <c r="DB36" s="109">
        <f t="shared" si="44"/>
        <v>0</v>
      </c>
      <c r="DC36" s="109">
        <f t="shared" si="44"/>
        <v>0</v>
      </c>
      <c r="DD36" s="109">
        <f t="shared" si="44"/>
        <v>0</v>
      </c>
      <c r="DE36" s="109">
        <f t="shared" si="44"/>
        <v>0</v>
      </c>
      <c r="DF36" s="109">
        <f t="shared" si="44"/>
        <v>0</v>
      </c>
      <c r="DG36" s="109">
        <f t="shared" si="44"/>
        <v>0</v>
      </c>
      <c r="DH36" s="109">
        <f t="shared" si="44"/>
        <v>0</v>
      </c>
      <c r="DI36" s="109">
        <f t="shared" si="44"/>
        <v>0</v>
      </c>
      <c r="DJ36" s="109">
        <f t="shared" si="44"/>
        <v>0</v>
      </c>
      <c r="DK36" s="109">
        <f t="shared" si="44"/>
        <v>0</v>
      </c>
      <c r="DL36" s="109">
        <f t="shared" si="44"/>
        <v>0</v>
      </c>
      <c r="DM36" s="109">
        <f t="shared" si="44"/>
        <v>0</v>
      </c>
      <c r="DN36" s="109">
        <f t="shared" si="44"/>
        <v>0</v>
      </c>
      <c r="DO36" s="109">
        <f t="shared" si="44"/>
        <v>0</v>
      </c>
      <c r="DP36" s="109">
        <f t="shared" si="44"/>
        <v>0</v>
      </c>
      <c r="DQ36" s="109">
        <f t="shared" si="44"/>
        <v>0</v>
      </c>
      <c r="DR36" s="109">
        <f t="shared" si="44"/>
        <v>0</v>
      </c>
      <c r="DS36" s="109">
        <f t="shared" si="44"/>
        <v>0</v>
      </c>
      <c r="DT36" s="109">
        <f t="shared" si="44"/>
        <v>0</v>
      </c>
      <c r="DU36" s="109">
        <f t="shared" si="44"/>
        <v>0</v>
      </c>
      <c r="DV36" s="109">
        <f t="shared" si="44"/>
        <v>0</v>
      </c>
      <c r="DW36" s="109">
        <f t="shared" si="44"/>
        <v>0</v>
      </c>
      <c r="DX36" s="109">
        <f t="shared" si="44"/>
        <v>0</v>
      </c>
      <c r="DY36" s="109">
        <f t="shared" si="44"/>
        <v>0</v>
      </c>
      <c r="DZ36" s="109">
        <f t="shared" si="44"/>
        <v>0</v>
      </c>
      <c r="EA36" s="109">
        <f t="shared" si="44"/>
        <v>0</v>
      </c>
      <c r="EB36" s="109">
        <f t="shared" si="44"/>
        <v>0</v>
      </c>
      <c r="EC36" s="109">
        <f t="shared" si="44"/>
        <v>0</v>
      </c>
      <c r="ED36" s="109">
        <f t="shared" si="44"/>
        <v>0</v>
      </c>
      <c r="EE36" s="109">
        <f t="shared" si="44"/>
        <v>0</v>
      </c>
      <c r="EF36" s="109">
        <f t="shared" si="44"/>
        <v>0</v>
      </c>
      <c r="EG36" s="109">
        <f t="shared" si="44"/>
        <v>0</v>
      </c>
      <c r="EH36" s="109">
        <f t="shared" si="44"/>
        <v>0</v>
      </c>
      <c r="EI36" s="109">
        <f t="shared" si="44"/>
        <v>0</v>
      </c>
      <c r="EJ36" s="109">
        <f t="shared" si="44"/>
        <v>0</v>
      </c>
      <c r="EK36" s="109">
        <f t="shared" si="44"/>
        <v>0</v>
      </c>
      <c r="EL36" s="109">
        <f t="shared" si="44"/>
        <v>0</v>
      </c>
      <c r="EM36" s="109">
        <f t="shared" si="44"/>
        <v>0</v>
      </c>
      <c r="EN36" s="109">
        <f t="shared" ref="EN36:ER36" si="45">EN37</f>
        <v>0</v>
      </c>
      <c r="EO36" s="109"/>
      <c r="EP36" s="109"/>
      <c r="EQ36" s="109">
        <f t="shared" si="45"/>
        <v>221</v>
      </c>
      <c r="ER36" s="109">
        <f t="shared" si="45"/>
        <v>4219498.1919999998</v>
      </c>
    </row>
    <row r="37" spans="1:148" s="1" customFormat="1" ht="15.75" customHeight="1" x14ac:dyDescent="0.25">
      <c r="A37" s="53"/>
      <c r="B37" s="53">
        <v>20</v>
      </c>
      <c r="C37" s="56" t="s">
        <v>205</v>
      </c>
      <c r="D37" s="106" t="s">
        <v>206</v>
      </c>
      <c r="E37" s="58">
        <v>13916</v>
      </c>
      <c r="F37" s="59">
        <v>0.98</v>
      </c>
      <c r="G37" s="60"/>
      <c r="H37" s="61">
        <v>1</v>
      </c>
      <c r="I37" s="107"/>
      <c r="J37" s="103"/>
      <c r="K37" s="101">
        <v>1.4</v>
      </c>
      <c r="L37" s="101">
        <v>1.68</v>
      </c>
      <c r="M37" s="101">
        <v>2.23</v>
      </c>
      <c r="N37" s="104">
        <v>2.57</v>
      </c>
      <c r="O37" s="63"/>
      <c r="P37" s="64">
        <f>O37*E37*F37*H37*K37*$P$10</f>
        <v>0</v>
      </c>
      <c r="Q37" s="105"/>
      <c r="R37" s="64">
        <f>Q37*E37*F37*H37*K37*$R$10</f>
        <v>0</v>
      </c>
      <c r="S37" s="65"/>
      <c r="T37" s="65">
        <f>S37*E37*F37*H37*K37*$T$10</f>
        <v>0</v>
      </c>
      <c r="U37" s="63"/>
      <c r="V37" s="64">
        <f>SUM(U37*E37*F37*H37*K37*$V$10)</f>
        <v>0</v>
      </c>
      <c r="W37" s="63"/>
      <c r="X37" s="65">
        <f>SUM(W37*E37*F37*H37*K37*$X$10)</f>
        <v>0</v>
      </c>
      <c r="Y37" s="63"/>
      <c r="Z37" s="64">
        <f>SUM(Y37*E37*F37*H37*K37*$Z$10)</f>
        <v>0</v>
      </c>
      <c r="AA37" s="65"/>
      <c r="AB37" s="64">
        <f>SUM(AA37*E37*F37*H37*K37*$AB$10)</f>
        <v>0</v>
      </c>
      <c r="AC37" s="64"/>
      <c r="AD37" s="64"/>
      <c r="AE37" s="65"/>
      <c r="AF37" s="64">
        <f>SUM(AE37*E37*F37*H37*K37*$AF$10)</f>
        <v>0</v>
      </c>
      <c r="AG37" s="65"/>
      <c r="AH37" s="64">
        <f>SUM(AG37*E37*F37*H37*L37*$AH$10)</f>
        <v>0</v>
      </c>
      <c r="AI37" s="65"/>
      <c r="AJ37" s="64">
        <f>SUM(AI37*E37*F37*H37*L37*$AJ$10)</f>
        <v>0</v>
      </c>
      <c r="AK37" s="63"/>
      <c r="AL37" s="64">
        <f>SUM(AK37*E37*F37*H37*K37*$AL$10)</f>
        <v>0</v>
      </c>
      <c r="AM37" s="65"/>
      <c r="AN37" s="65">
        <f>SUM(AM37*E37*F37*H37*K37*$AN$10)</f>
        <v>0</v>
      </c>
      <c r="AO37" s="63">
        <v>220</v>
      </c>
      <c r="AP37" s="64">
        <f>SUM(AO37*E37*F37*H37*K37*$AP$10)</f>
        <v>4200405.4399999995</v>
      </c>
      <c r="AQ37" s="108"/>
      <c r="AR37" s="64">
        <f>SUM(AQ37*E37*F37*H37*K37*$AR$10)</f>
        <v>0</v>
      </c>
      <c r="AS37" s="65"/>
      <c r="AT37" s="64">
        <f>SUM(E37*F37*H37*K37*AS37*$AT$10)</f>
        <v>0</v>
      </c>
      <c r="AU37" s="65"/>
      <c r="AV37" s="64">
        <f>SUM(AU37*E37*F37*H37*K37*$AV$10)</f>
        <v>0</v>
      </c>
      <c r="AW37" s="63"/>
      <c r="AX37" s="64">
        <f>SUM(AW37*E37*F37*H37*K37*$AX$10)</f>
        <v>0</v>
      </c>
      <c r="AY37" s="63"/>
      <c r="AZ37" s="65">
        <f>SUM(AY37*E37*F37*H37*K37*$AZ$10)</f>
        <v>0</v>
      </c>
      <c r="BA37" s="63"/>
      <c r="BB37" s="64">
        <f>SUM(BA37*E37*F37*H37*K37*$BB$10)</f>
        <v>0</v>
      </c>
      <c r="BC37" s="63"/>
      <c r="BD37" s="64">
        <f>SUM(BC37*E37*F37*H37*K37*$BD$10)</f>
        <v>0</v>
      </c>
      <c r="BE37" s="63"/>
      <c r="BF37" s="64">
        <f>SUM(BE37*E37*F37*H37*K37*$BF$10)</f>
        <v>0</v>
      </c>
      <c r="BG37" s="63"/>
      <c r="BH37" s="64">
        <f>SUM(BG37*E37*F37*H37*K37*$BH$10)</f>
        <v>0</v>
      </c>
      <c r="BI37" s="63"/>
      <c r="BJ37" s="64">
        <f>BI37*E37*F37*H37*K37*$BJ$10</f>
        <v>0</v>
      </c>
      <c r="BK37" s="63"/>
      <c r="BL37" s="64">
        <f>BK37*E37*F37*H37*K37*$BL$10</f>
        <v>0</v>
      </c>
      <c r="BM37" s="63"/>
      <c r="BN37" s="64">
        <f>BM37*E37*F37*H37*K37*$BN$10</f>
        <v>0</v>
      </c>
      <c r="BO37" s="63"/>
      <c r="BP37" s="64">
        <f>SUM(BO37*E37*F37*H37*K37*$BP$10)</f>
        <v>0</v>
      </c>
      <c r="BQ37" s="63">
        <v>1</v>
      </c>
      <c r="BR37" s="64">
        <f>SUM(BQ37*E37*F37*H37*K37*$BR$10)</f>
        <v>19092.752</v>
      </c>
      <c r="BS37" s="63"/>
      <c r="BT37" s="64">
        <f>SUM(BS37*E37*F37*H37*K37*$BT$10)</f>
        <v>0</v>
      </c>
      <c r="BU37" s="63"/>
      <c r="BV37" s="64">
        <f>SUM(BU37*E37*F37*H37*K37*$BV$10)</f>
        <v>0</v>
      </c>
      <c r="BW37" s="63"/>
      <c r="BX37" s="64">
        <f>SUM(BW37*E37*F37*H37*K37*$BX$10)</f>
        <v>0</v>
      </c>
      <c r="BY37" s="67"/>
      <c r="BZ37" s="68">
        <f>BY37*E37*F37*H37*K37*$BZ$10</f>
        <v>0</v>
      </c>
      <c r="CA37" s="63"/>
      <c r="CB37" s="64">
        <f>SUM(CA37*E37*F37*H37*K37*$CB$10)</f>
        <v>0</v>
      </c>
      <c r="CC37" s="65"/>
      <c r="CD37" s="64">
        <f>SUM(CC37*E37*F37*H37*K37*$CD$10)</f>
        <v>0</v>
      </c>
      <c r="CE37" s="63"/>
      <c r="CF37" s="64">
        <f>SUM(CE37*E37*F37*H37*K37*$CF$10)</f>
        <v>0</v>
      </c>
      <c r="CG37" s="63"/>
      <c r="CH37" s="64">
        <f>SUM(CG37*E37*F37*H37*K37*$CH$10)</f>
        <v>0</v>
      </c>
      <c r="CI37" s="63"/>
      <c r="CJ37" s="64">
        <f>CI37*E37*F37*H37*K37*$CJ$10</f>
        <v>0</v>
      </c>
      <c r="CK37" s="63"/>
      <c r="CL37" s="64">
        <f>SUM(CK37*E37*F37*H37*K37*$CL$10)</f>
        <v>0</v>
      </c>
      <c r="CM37" s="65"/>
      <c r="CN37" s="64">
        <f>SUM(CM37*E37*F37*H37*L37*$CN$10)</f>
        <v>0</v>
      </c>
      <c r="CO37" s="63"/>
      <c r="CP37" s="64">
        <f>SUM(CO37*E37*F37*H37*L37*$CP$10)</f>
        <v>0</v>
      </c>
      <c r="CQ37" s="63"/>
      <c r="CR37" s="64">
        <f>SUM(CQ37*E37*F37*H37*L37*$CR$10)</f>
        <v>0</v>
      </c>
      <c r="CS37" s="65"/>
      <c r="CT37" s="64">
        <f>SUM(CS37*E37*F37*H37*L37*$CT$10)</f>
        <v>0</v>
      </c>
      <c r="CU37" s="65"/>
      <c r="CV37" s="64">
        <f>SUM(CU37*E37*F37*H37*L37*$CV$10)</f>
        <v>0</v>
      </c>
      <c r="CW37" s="65"/>
      <c r="CX37" s="64">
        <f>SUM(CW37*E37*F37*H37*L37*$CX$10)</f>
        <v>0</v>
      </c>
      <c r="CY37" s="63"/>
      <c r="CZ37" s="64">
        <f>SUM(CY37*E37*F37*H37*L37*$CZ$10)</f>
        <v>0</v>
      </c>
      <c r="DA37" s="63"/>
      <c r="DB37" s="64">
        <f>SUM(DA37*E37*F37*H37*L37*$DB$10)</f>
        <v>0</v>
      </c>
      <c r="DC37" s="63"/>
      <c r="DD37" s="64">
        <f>SUM(DC37*E37*F37*H37*L37*$DD$10)</f>
        <v>0</v>
      </c>
      <c r="DE37" s="65"/>
      <c r="DF37" s="64">
        <f>SUM(DE37*E37*F37*H37*L37*$DF$10)</f>
        <v>0</v>
      </c>
      <c r="DG37" s="63"/>
      <c r="DH37" s="64">
        <f>SUM(DG37*E37*F37*H37*L37*$DH$10)</f>
        <v>0</v>
      </c>
      <c r="DI37" s="63"/>
      <c r="DJ37" s="64">
        <f>SUM(DI37*E37*F37*H37*L37*$DJ$10)</f>
        <v>0</v>
      </c>
      <c r="DK37" s="63"/>
      <c r="DL37" s="64">
        <f>SUM(DK37*E37*F37*H37*L37*$DL$10)</f>
        <v>0</v>
      </c>
      <c r="DM37" s="63"/>
      <c r="DN37" s="64">
        <f>SUM(DM37*E37*F37*H37*L37*$DN$10)</f>
        <v>0</v>
      </c>
      <c r="DO37" s="63"/>
      <c r="DP37" s="64">
        <f>SUM(DO37*E37*F37*H37*L37*$DP$10)</f>
        <v>0</v>
      </c>
      <c r="DQ37" s="63"/>
      <c r="DR37" s="64">
        <f>DQ37*E37*F37*H37*L37*$DR$10</f>
        <v>0</v>
      </c>
      <c r="DS37" s="63"/>
      <c r="DT37" s="64">
        <f>SUM(DS37*E37*F37*H37*L37*$DT$10)</f>
        <v>0</v>
      </c>
      <c r="DU37" s="63"/>
      <c r="DV37" s="64">
        <f>SUM(DU37*E37*F37*H37*L37*$DV$10)</f>
        <v>0</v>
      </c>
      <c r="DW37" s="63"/>
      <c r="DX37" s="64">
        <f>SUM(DW37*E37*F37*H37*M37*$DX$10)</f>
        <v>0</v>
      </c>
      <c r="DY37" s="63"/>
      <c r="DZ37" s="64">
        <f>SUM(DY37*E37*F37*H37*N37*$DZ$10)</f>
        <v>0</v>
      </c>
      <c r="EA37" s="63"/>
      <c r="EB37" s="64">
        <f>SUM(EA37*E37*F37*H37*K37*$EB$10)</f>
        <v>0</v>
      </c>
      <c r="EC37" s="63"/>
      <c r="ED37" s="64">
        <f>SUM(EC37*E37*F37*H37*K37*$ED$10)</f>
        <v>0</v>
      </c>
      <c r="EE37" s="63"/>
      <c r="EF37" s="64">
        <f>SUM(EE37*E37*F37*H37*K37*$EF$10)</f>
        <v>0</v>
      </c>
      <c r="EG37" s="63"/>
      <c r="EH37" s="64">
        <f>SUM(EG37*E37*F37*H37*K37*$EH$10)</f>
        <v>0</v>
      </c>
      <c r="EI37" s="63"/>
      <c r="EJ37" s="64">
        <f>EI37*E37*F37*H37*K37*$EJ$10</f>
        <v>0</v>
      </c>
      <c r="EK37" s="63"/>
      <c r="EL37" s="64">
        <f>EK37*E37*F37*H37*K37*$EL$10</f>
        <v>0</v>
      </c>
      <c r="EM37" s="63"/>
      <c r="EN37" s="64"/>
      <c r="EO37" s="69"/>
      <c r="EP37" s="69"/>
      <c r="EQ37" s="70">
        <f>SUM(O37,Y37,Q37,S37,AA37,U37,W37,AE37,AG37,AI37,AK37,AM37,AS37,AU37,AW37,AQ37,CM37,CS37,CW37,CA37,CC37,DC37,DE37,DG37,DI37,DK37,DM37,DO37,AY37,AO37,BA37,BC37,BE37,BG37,BI37,BK37,BM37,BO37,BQ37,BS37,BU37,EE37,EG37,EA37,EC37,BW37,BY37,CU37,CO37,CQ37,CY37,DA37,CE37,CG37,CI37,CK37,DQ37,DS37,DU37,DW37,DY37,EI37,EK37,EM37)</f>
        <v>221</v>
      </c>
      <c r="ER37" s="70">
        <f>SUM(P37,Z37,R37,T37,AB37,V37,X37,AF37,AH37,AJ37,AL37,AN37,AT37,AV37,AX37,AR37,CN37,CT37,CX37,CB37,CD37,DD37,DF37,DH37,DJ37,DL37,DN37,DP37,AZ37,AP37,BB37,BD37,BF37,BH37,BJ37,BL37,BN37,BP37,BR37,BT37,BV37,EF37,EH37,EB37,ED37,BX37,BZ37,CV37,CP37,CR37,CZ37,DB37,CF37,CH37,CJ37,CL37,DR37,DT37,DV37,DX37,DZ37,EJ37,EL37,EN37)</f>
        <v>4219498.1919999998</v>
      </c>
    </row>
    <row r="38" spans="1:148" s="1" customFormat="1" ht="15" customHeight="1" x14ac:dyDescent="0.25">
      <c r="A38" s="182">
        <v>8</v>
      </c>
      <c r="B38" s="182"/>
      <c r="C38" s="53" t="s">
        <v>207</v>
      </c>
      <c r="D38" s="137" t="s">
        <v>208</v>
      </c>
      <c r="E38" s="58">
        <v>13916</v>
      </c>
      <c r="F38" s="181"/>
      <c r="G38" s="60"/>
      <c r="H38" s="54"/>
      <c r="I38" s="99"/>
      <c r="J38" s="99"/>
      <c r="K38" s="183"/>
      <c r="L38" s="183"/>
      <c r="M38" s="183"/>
      <c r="N38" s="104"/>
      <c r="O38" s="109">
        <f>SUM(O39:O41)</f>
        <v>0</v>
      </c>
      <c r="P38" s="109">
        <f t="shared" ref="P38:CA38" si="46">SUM(P39:P41)</f>
        <v>0</v>
      </c>
      <c r="Q38" s="109">
        <f t="shared" si="46"/>
        <v>0</v>
      </c>
      <c r="R38" s="109">
        <f t="shared" si="46"/>
        <v>0</v>
      </c>
      <c r="S38" s="109">
        <f t="shared" si="46"/>
        <v>0</v>
      </c>
      <c r="T38" s="109">
        <f t="shared" si="46"/>
        <v>0</v>
      </c>
      <c r="U38" s="109">
        <f t="shared" si="46"/>
        <v>0</v>
      </c>
      <c r="V38" s="109">
        <f t="shared" si="46"/>
        <v>0</v>
      </c>
      <c r="W38" s="109">
        <f t="shared" si="46"/>
        <v>0</v>
      </c>
      <c r="X38" s="109">
        <f t="shared" si="46"/>
        <v>0</v>
      </c>
      <c r="Y38" s="109">
        <f t="shared" si="46"/>
        <v>0</v>
      </c>
      <c r="Z38" s="109">
        <f t="shared" si="46"/>
        <v>0</v>
      </c>
      <c r="AA38" s="109">
        <f t="shared" si="46"/>
        <v>0</v>
      </c>
      <c r="AB38" s="109">
        <f t="shared" si="46"/>
        <v>0</v>
      </c>
      <c r="AC38" s="109">
        <f t="shared" si="46"/>
        <v>0</v>
      </c>
      <c r="AD38" s="109">
        <f t="shared" si="46"/>
        <v>0</v>
      </c>
      <c r="AE38" s="109">
        <f t="shared" si="46"/>
        <v>0</v>
      </c>
      <c r="AF38" s="109">
        <f t="shared" si="46"/>
        <v>0</v>
      </c>
      <c r="AG38" s="109">
        <f t="shared" si="46"/>
        <v>0</v>
      </c>
      <c r="AH38" s="109">
        <f t="shared" si="46"/>
        <v>0</v>
      </c>
      <c r="AI38" s="109">
        <f t="shared" si="46"/>
        <v>0</v>
      </c>
      <c r="AJ38" s="109">
        <f t="shared" si="46"/>
        <v>0</v>
      </c>
      <c r="AK38" s="109">
        <f t="shared" si="46"/>
        <v>0</v>
      </c>
      <c r="AL38" s="109">
        <f t="shared" si="46"/>
        <v>0</v>
      </c>
      <c r="AM38" s="109">
        <f t="shared" si="46"/>
        <v>0</v>
      </c>
      <c r="AN38" s="109">
        <f t="shared" si="46"/>
        <v>0</v>
      </c>
      <c r="AO38" s="109">
        <f t="shared" si="46"/>
        <v>0</v>
      </c>
      <c r="AP38" s="109">
        <f t="shared" si="46"/>
        <v>0</v>
      </c>
      <c r="AQ38" s="109">
        <f t="shared" si="46"/>
        <v>0</v>
      </c>
      <c r="AR38" s="109">
        <f t="shared" si="46"/>
        <v>0</v>
      </c>
      <c r="AS38" s="109">
        <f t="shared" si="46"/>
        <v>0</v>
      </c>
      <c r="AT38" s="109">
        <f t="shared" si="46"/>
        <v>0</v>
      </c>
      <c r="AU38" s="109">
        <f t="shared" si="46"/>
        <v>0</v>
      </c>
      <c r="AV38" s="109">
        <f t="shared" si="46"/>
        <v>0</v>
      </c>
      <c r="AW38" s="109">
        <f t="shared" si="46"/>
        <v>0</v>
      </c>
      <c r="AX38" s="109">
        <f t="shared" si="46"/>
        <v>0</v>
      </c>
      <c r="AY38" s="109">
        <f t="shared" si="46"/>
        <v>0</v>
      </c>
      <c r="AZ38" s="109">
        <f t="shared" si="46"/>
        <v>0</v>
      </c>
      <c r="BA38" s="109">
        <f t="shared" si="46"/>
        <v>0</v>
      </c>
      <c r="BB38" s="109">
        <f t="shared" si="46"/>
        <v>0</v>
      </c>
      <c r="BC38" s="109">
        <f t="shared" si="46"/>
        <v>0</v>
      </c>
      <c r="BD38" s="109">
        <f t="shared" si="46"/>
        <v>0</v>
      </c>
      <c r="BE38" s="109">
        <f t="shared" si="46"/>
        <v>0</v>
      </c>
      <c r="BF38" s="109">
        <f t="shared" si="46"/>
        <v>0</v>
      </c>
      <c r="BG38" s="109">
        <f t="shared" si="46"/>
        <v>0</v>
      </c>
      <c r="BH38" s="109">
        <f t="shared" si="46"/>
        <v>0</v>
      </c>
      <c r="BI38" s="109">
        <f t="shared" si="46"/>
        <v>0</v>
      </c>
      <c r="BJ38" s="109">
        <f t="shared" si="46"/>
        <v>0</v>
      </c>
      <c r="BK38" s="109">
        <f t="shared" si="46"/>
        <v>0</v>
      </c>
      <c r="BL38" s="109">
        <f t="shared" si="46"/>
        <v>0</v>
      </c>
      <c r="BM38" s="109">
        <f t="shared" si="46"/>
        <v>0</v>
      </c>
      <c r="BN38" s="109">
        <f t="shared" si="46"/>
        <v>0</v>
      </c>
      <c r="BO38" s="109">
        <f t="shared" si="46"/>
        <v>0</v>
      </c>
      <c r="BP38" s="109">
        <f t="shared" si="46"/>
        <v>0</v>
      </c>
      <c r="BQ38" s="109">
        <f t="shared" si="46"/>
        <v>0</v>
      </c>
      <c r="BR38" s="109">
        <f t="shared" si="46"/>
        <v>0</v>
      </c>
      <c r="BS38" s="109">
        <f t="shared" si="46"/>
        <v>0</v>
      </c>
      <c r="BT38" s="109">
        <f t="shared" si="46"/>
        <v>0</v>
      </c>
      <c r="BU38" s="109">
        <f t="shared" si="46"/>
        <v>0</v>
      </c>
      <c r="BV38" s="109">
        <f t="shared" si="46"/>
        <v>0</v>
      </c>
      <c r="BW38" s="109">
        <f t="shared" si="46"/>
        <v>0</v>
      </c>
      <c r="BX38" s="109">
        <f t="shared" si="46"/>
        <v>0</v>
      </c>
      <c r="BY38" s="109">
        <f t="shared" si="46"/>
        <v>0</v>
      </c>
      <c r="BZ38" s="109">
        <f t="shared" si="46"/>
        <v>0</v>
      </c>
      <c r="CA38" s="109">
        <f t="shared" si="46"/>
        <v>0</v>
      </c>
      <c r="CB38" s="109">
        <f t="shared" ref="CB38:EM38" si="47">SUM(CB39:CB41)</f>
        <v>0</v>
      </c>
      <c r="CC38" s="109">
        <f t="shared" si="47"/>
        <v>0</v>
      </c>
      <c r="CD38" s="109">
        <f t="shared" si="47"/>
        <v>0</v>
      </c>
      <c r="CE38" s="109">
        <f t="shared" si="47"/>
        <v>0</v>
      </c>
      <c r="CF38" s="109">
        <f t="shared" si="47"/>
        <v>0</v>
      </c>
      <c r="CG38" s="109">
        <f t="shared" si="47"/>
        <v>0</v>
      </c>
      <c r="CH38" s="109">
        <f t="shared" si="47"/>
        <v>0</v>
      </c>
      <c r="CI38" s="109">
        <f t="shared" si="47"/>
        <v>0</v>
      </c>
      <c r="CJ38" s="109">
        <f t="shared" si="47"/>
        <v>0</v>
      </c>
      <c r="CK38" s="109">
        <f t="shared" si="47"/>
        <v>0</v>
      </c>
      <c r="CL38" s="109">
        <f t="shared" si="47"/>
        <v>0</v>
      </c>
      <c r="CM38" s="109">
        <f t="shared" si="47"/>
        <v>0</v>
      </c>
      <c r="CN38" s="109">
        <f t="shared" si="47"/>
        <v>0</v>
      </c>
      <c r="CO38" s="109">
        <f t="shared" si="47"/>
        <v>0</v>
      </c>
      <c r="CP38" s="109">
        <f t="shared" si="47"/>
        <v>0</v>
      </c>
      <c r="CQ38" s="109">
        <f t="shared" si="47"/>
        <v>0</v>
      </c>
      <c r="CR38" s="109">
        <f t="shared" si="47"/>
        <v>0</v>
      </c>
      <c r="CS38" s="109">
        <f t="shared" si="47"/>
        <v>0</v>
      </c>
      <c r="CT38" s="109">
        <f t="shared" si="47"/>
        <v>0</v>
      </c>
      <c r="CU38" s="109">
        <f t="shared" si="47"/>
        <v>0</v>
      </c>
      <c r="CV38" s="109">
        <f t="shared" si="47"/>
        <v>0</v>
      </c>
      <c r="CW38" s="109">
        <f t="shared" si="47"/>
        <v>0</v>
      </c>
      <c r="CX38" s="109">
        <f t="shared" si="47"/>
        <v>0</v>
      </c>
      <c r="CY38" s="109">
        <f t="shared" si="47"/>
        <v>0</v>
      </c>
      <c r="CZ38" s="109">
        <f t="shared" si="47"/>
        <v>0</v>
      </c>
      <c r="DA38" s="109">
        <f t="shared" si="47"/>
        <v>0</v>
      </c>
      <c r="DB38" s="109">
        <f t="shared" si="47"/>
        <v>0</v>
      </c>
      <c r="DC38" s="109">
        <f t="shared" si="47"/>
        <v>0</v>
      </c>
      <c r="DD38" s="109">
        <f t="shared" si="47"/>
        <v>0</v>
      </c>
      <c r="DE38" s="109">
        <f t="shared" si="47"/>
        <v>0</v>
      </c>
      <c r="DF38" s="109">
        <f t="shared" si="47"/>
        <v>0</v>
      </c>
      <c r="DG38" s="109">
        <f t="shared" si="47"/>
        <v>0</v>
      </c>
      <c r="DH38" s="109">
        <f t="shared" si="47"/>
        <v>0</v>
      </c>
      <c r="DI38" s="109">
        <f t="shared" si="47"/>
        <v>0</v>
      </c>
      <c r="DJ38" s="109">
        <f t="shared" si="47"/>
        <v>0</v>
      </c>
      <c r="DK38" s="109">
        <f t="shared" si="47"/>
        <v>0</v>
      </c>
      <c r="DL38" s="109">
        <f t="shared" si="47"/>
        <v>0</v>
      </c>
      <c r="DM38" s="109">
        <f t="shared" si="47"/>
        <v>0</v>
      </c>
      <c r="DN38" s="109">
        <f t="shared" si="47"/>
        <v>0</v>
      </c>
      <c r="DO38" s="109">
        <f t="shared" si="47"/>
        <v>0</v>
      </c>
      <c r="DP38" s="109">
        <f t="shared" si="47"/>
        <v>0</v>
      </c>
      <c r="DQ38" s="109">
        <f t="shared" si="47"/>
        <v>0</v>
      </c>
      <c r="DR38" s="109">
        <f t="shared" si="47"/>
        <v>0</v>
      </c>
      <c r="DS38" s="109">
        <f t="shared" si="47"/>
        <v>0</v>
      </c>
      <c r="DT38" s="109">
        <f t="shared" si="47"/>
        <v>0</v>
      </c>
      <c r="DU38" s="109">
        <f t="shared" si="47"/>
        <v>0</v>
      </c>
      <c r="DV38" s="109">
        <f t="shared" si="47"/>
        <v>0</v>
      </c>
      <c r="DW38" s="109">
        <f t="shared" si="47"/>
        <v>0</v>
      </c>
      <c r="DX38" s="109">
        <f t="shared" si="47"/>
        <v>0</v>
      </c>
      <c r="DY38" s="109">
        <f t="shared" si="47"/>
        <v>0</v>
      </c>
      <c r="DZ38" s="109">
        <f t="shared" si="47"/>
        <v>0</v>
      </c>
      <c r="EA38" s="109">
        <f t="shared" si="47"/>
        <v>0</v>
      </c>
      <c r="EB38" s="109">
        <f t="shared" si="47"/>
        <v>0</v>
      </c>
      <c r="EC38" s="109">
        <f t="shared" si="47"/>
        <v>0</v>
      </c>
      <c r="ED38" s="109">
        <f t="shared" si="47"/>
        <v>0</v>
      </c>
      <c r="EE38" s="109">
        <f t="shared" si="47"/>
        <v>0</v>
      </c>
      <c r="EF38" s="109">
        <f t="shared" si="47"/>
        <v>0</v>
      </c>
      <c r="EG38" s="109">
        <f t="shared" si="47"/>
        <v>0</v>
      </c>
      <c r="EH38" s="109">
        <f t="shared" si="47"/>
        <v>0</v>
      </c>
      <c r="EI38" s="109">
        <f t="shared" si="47"/>
        <v>0</v>
      </c>
      <c r="EJ38" s="109">
        <f t="shared" si="47"/>
        <v>0</v>
      </c>
      <c r="EK38" s="109">
        <f t="shared" si="47"/>
        <v>0</v>
      </c>
      <c r="EL38" s="109">
        <f t="shared" si="47"/>
        <v>0</v>
      </c>
      <c r="EM38" s="109">
        <f t="shared" si="47"/>
        <v>0</v>
      </c>
      <c r="EN38" s="109">
        <f t="shared" ref="EN38:ER38" si="48">SUM(EN39:EN41)</f>
        <v>0</v>
      </c>
      <c r="EO38" s="109"/>
      <c r="EP38" s="109"/>
      <c r="EQ38" s="109">
        <f t="shared" si="48"/>
        <v>0</v>
      </c>
      <c r="ER38" s="109">
        <f t="shared" si="48"/>
        <v>0</v>
      </c>
    </row>
    <row r="39" spans="1:148" s="1" customFormat="1" ht="45" customHeight="1" x14ac:dyDescent="0.25">
      <c r="A39" s="55"/>
      <c r="B39" s="55">
        <v>21</v>
      </c>
      <c r="C39" s="56" t="s">
        <v>209</v>
      </c>
      <c r="D39" s="106" t="s">
        <v>210</v>
      </c>
      <c r="E39" s="58">
        <v>13916</v>
      </c>
      <c r="F39" s="59">
        <v>7.95</v>
      </c>
      <c r="G39" s="60"/>
      <c r="H39" s="61">
        <v>1</v>
      </c>
      <c r="I39" s="107"/>
      <c r="J39" s="107"/>
      <c r="K39" s="101">
        <v>1.4</v>
      </c>
      <c r="L39" s="101">
        <v>1.68</v>
      </c>
      <c r="M39" s="101">
        <v>2.23</v>
      </c>
      <c r="N39" s="104">
        <v>2.57</v>
      </c>
      <c r="O39" s="108"/>
      <c r="P39" s="64">
        <f>O39*E39*F39*H39*K39*$P$10</f>
        <v>0</v>
      </c>
      <c r="Q39" s="105"/>
      <c r="R39" s="64">
        <f>Q39*E39*F39*H39*K39*$R$10</f>
        <v>0</v>
      </c>
      <c r="S39" s="105"/>
      <c r="T39" s="65">
        <f>S39*E39*F39*H39*K39*$T$10</f>
        <v>0</v>
      </c>
      <c r="U39" s="108"/>
      <c r="V39" s="64">
        <f>SUM(U39*E39*F39*H39*K39*$V$10)</f>
        <v>0</v>
      </c>
      <c r="W39" s="108"/>
      <c r="X39" s="65">
        <f>SUM(W39*E39*F39*H39*K39*$X$10)</f>
        <v>0</v>
      </c>
      <c r="Y39" s="108"/>
      <c r="Z39" s="64">
        <f>SUM(Y39*E39*F39*H39*K39*$Z$10)</f>
        <v>0</v>
      </c>
      <c r="AA39" s="105"/>
      <c r="AB39" s="64">
        <f>SUM(AA39*E39*F39*H39*K39*$AB$10)</f>
        <v>0</v>
      </c>
      <c r="AC39" s="115"/>
      <c r="AD39" s="115"/>
      <c r="AE39" s="105"/>
      <c r="AF39" s="64">
        <f>SUM(AE39*E39*F39*H39*K39*$AF$10)</f>
        <v>0</v>
      </c>
      <c r="AG39" s="105"/>
      <c r="AH39" s="64">
        <f>SUM(AG39*E39*F39*H39*L39*$AH$10)</f>
        <v>0</v>
      </c>
      <c r="AI39" s="105"/>
      <c r="AJ39" s="64">
        <f>SUM(AI39*E39*F39*H39*L39*$AJ$10)</f>
        <v>0</v>
      </c>
      <c r="AK39" s="108"/>
      <c r="AL39" s="64">
        <f>SUM(AK39*E39*F39*H39*K39*$AL$10)</f>
        <v>0</v>
      </c>
      <c r="AM39" s="105"/>
      <c r="AN39" s="65">
        <f>SUM(AM39*E39*F39*H39*K39*$AN$10)</f>
        <v>0</v>
      </c>
      <c r="AO39" s="108"/>
      <c r="AP39" s="64">
        <f>SUM(AO39*E39*F39*H39*K39*$AP$10)</f>
        <v>0</v>
      </c>
      <c r="AQ39" s="108"/>
      <c r="AR39" s="64">
        <f>SUM(AQ39*E39*F39*H39*K39*$AR$10)</f>
        <v>0</v>
      </c>
      <c r="AS39" s="105"/>
      <c r="AT39" s="64">
        <f>SUM(E39*F39*H39*K39*AS39*$AT$10)</f>
        <v>0</v>
      </c>
      <c r="AU39" s="105"/>
      <c r="AV39" s="64">
        <f>SUM(AU39*E39*F39*H39*K39*$AV$10)</f>
        <v>0</v>
      </c>
      <c r="AW39" s="108"/>
      <c r="AX39" s="64">
        <f>SUM(AW39*E39*F39*H39*K39*$AX$10)</f>
        <v>0</v>
      </c>
      <c r="AY39" s="108"/>
      <c r="AZ39" s="65">
        <f>SUM(AY39*E39*F39*H39*K39*$AZ$10)</f>
        <v>0</v>
      </c>
      <c r="BA39" s="108"/>
      <c r="BB39" s="64">
        <f>SUM(BA39*E39*F39*H39*K39*$BB$10)</f>
        <v>0</v>
      </c>
      <c r="BC39" s="108"/>
      <c r="BD39" s="64">
        <f>SUM(BC39*E39*F39*H39*K39*$BD$10)</f>
        <v>0</v>
      </c>
      <c r="BE39" s="108"/>
      <c r="BF39" s="64">
        <f>SUM(BE39*E39*F39*H39*K39*$BF$10)</f>
        <v>0</v>
      </c>
      <c r="BG39" s="108"/>
      <c r="BH39" s="64">
        <f>SUM(BG39*E39*F39*H39*K39*$BH$10)</f>
        <v>0</v>
      </c>
      <c r="BI39" s="108"/>
      <c r="BJ39" s="64">
        <f>BI39*E39*F39*H39*K39*$BJ$10</f>
        <v>0</v>
      </c>
      <c r="BK39" s="108"/>
      <c r="BL39" s="64">
        <f>BK39*E39*F39*H39*K39*$BL$10</f>
        <v>0</v>
      </c>
      <c r="BM39" s="108"/>
      <c r="BN39" s="64">
        <f>BM39*E39*F39*H39*K39*$BN$10</f>
        <v>0</v>
      </c>
      <c r="BO39" s="108"/>
      <c r="BP39" s="64">
        <f>SUM(BO39*E39*F39*H39*K39*$BP$10)</f>
        <v>0</v>
      </c>
      <c r="BQ39" s="108"/>
      <c r="BR39" s="64">
        <f>SUM(BQ39*E39*F39*H39*K39*$BR$10)</f>
        <v>0</v>
      </c>
      <c r="BS39" s="108"/>
      <c r="BT39" s="64">
        <f>SUM(BS39*E39*F39*H39*K39*$BT$10)</f>
        <v>0</v>
      </c>
      <c r="BU39" s="108"/>
      <c r="BV39" s="64">
        <f>SUM(BU39*E39*F39*H39*K39*$BV$10)</f>
        <v>0</v>
      </c>
      <c r="BW39" s="108"/>
      <c r="BX39" s="64">
        <f>SUM(BW39*E39*F39*H39*K39*$BX$10)</f>
        <v>0</v>
      </c>
      <c r="BY39" s="116"/>
      <c r="BZ39" s="68">
        <f>BY39*E39*F39*H39*K39*$BZ$10</f>
        <v>0</v>
      </c>
      <c r="CA39" s="108"/>
      <c r="CB39" s="64">
        <f>SUM(CA39*E39*F39*H39*K39*$CB$10)</f>
        <v>0</v>
      </c>
      <c r="CC39" s="105"/>
      <c r="CD39" s="64">
        <f>SUM(CC39*E39*F39*H39*K39*$CD$10)</f>
        <v>0</v>
      </c>
      <c r="CE39" s="108"/>
      <c r="CF39" s="64">
        <f>SUM(CE39*E39*F39*H39*K39*$CF$10)</f>
        <v>0</v>
      </c>
      <c r="CG39" s="108"/>
      <c r="CH39" s="64">
        <f>SUM(CG39*E39*F39*H39*K39*$CH$10)</f>
        <v>0</v>
      </c>
      <c r="CI39" s="108"/>
      <c r="CJ39" s="64">
        <f>CI39*E39*F39*H39*K39*$CJ$10</f>
        <v>0</v>
      </c>
      <c r="CK39" s="108"/>
      <c r="CL39" s="64">
        <f>SUM(CK39*E39*F39*H39*K39*$CL$10)</f>
        <v>0</v>
      </c>
      <c r="CM39" s="105"/>
      <c r="CN39" s="64">
        <f>SUM(CM39*E39*F39*H39*L39*$CN$10)</f>
        <v>0</v>
      </c>
      <c r="CO39" s="108"/>
      <c r="CP39" s="64">
        <f>SUM(CO39*E39*F39*H39*L39*$CP$10)</f>
        <v>0</v>
      </c>
      <c r="CQ39" s="108"/>
      <c r="CR39" s="64">
        <f>SUM(CQ39*E39*F39*H39*L39*$CR$10)</f>
        <v>0</v>
      </c>
      <c r="CS39" s="105"/>
      <c r="CT39" s="64">
        <f>SUM(CS39*E39*F39*H39*L39*$CT$10)</f>
        <v>0</v>
      </c>
      <c r="CU39" s="105"/>
      <c r="CV39" s="64">
        <f>SUM(CU39*E39*F39*H39*L39*$CV$10)</f>
        <v>0</v>
      </c>
      <c r="CW39" s="105"/>
      <c r="CX39" s="64">
        <f>SUM(CW39*E39*F39*H39*L39*$CX$10)</f>
        <v>0</v>
      </c>
      <c r="CY39" s="108"/>
      <c r="CZ39" s="64">
        <f>SUM(CY39*E39*F39*H39*L39*$CZ$10)</f>
        <v>0</v>
      </c>
      <c r="DA39" s="108"/>
      <c r="DB39" s="64">
        <f>SUM(DA39*E39*F39*H39*L39*$DB$10)</f>
        <v>0</v>
      </c>
      <c r="DC39" s="108"/>
      <c r="DD39" s="64">
        <f>SUM(DC39*E39*F39*H39*L39*$DD$10)</f>
        <v>0</v>
      </c>
      <c r="DE39" s="105"/>
      <c r="DF39" s="64">
        <f>SUM(DE39*E39*F39*H39*L39*$DF$10)</f>
        <v>0</v>
      </c>
      <c r="DG39" s="108"/>
      <c r="DH39" s="64">
        <f>SUM(DG39*E39*F39*H39*L39*$DH$10)</f>
        <v>0</v>
      </c>
      <c r="DI39" s="108"/>
      <c r="DJ39" s="64">
        <f>SUM(DI39*E39*F39*H39*L39*$DJ$10)</f>
        <v>0</v>
      </c>
      <c r="DK39" s="108"/>
      <c r="DL39" s="64">
        <f>SUM(DK39*E39*F39*H39*L39*$DL$10)</f>
        <v>0</v>
      </c>
      <c r="DM39" s="108"/>
      <c r="DN39" s="64">
        <f>SUM(DM39*E39*F39*H39*L39*$DN$10)</f>
        <v>0</v>
      </c>
      <c r="DO39" s="108"/>
      <c r="DP39" s="64">
        <f>SUM(DO39*E39*F39*H39*L39*$DP$10)</f>
        <v>0</v>
      </c>
      <c r="DQ39" s="108"/>
      <c r="DR39" s="64">
        <f>DQ39*E39*F39*H39*L39*$DR$10</f>
        <v>0</v>
      </c>
      <c r="DS39" s="108"/>
      <c r="DT39" s="64">
        <f>SUM(DS39*E39*F39*H39*L39*$DT$10)</f>
        <v>0</v>
      </c>
      <c r="DU39" s="108"/>
      <c r="DV39" s="64">
        <f>SUM(DU39*E39*F39*H39*L39*$DV$10)</f>
        <v>0</v>
      </c>
      <c r="DW39" s="108"/>
      <c r="DX39" s="64">
        <f>SUM(DW39*E39*F39*H39*M39*$DX$10)</f>
        <v>0</v>
      </c>
      <c r="DY39" s="108"/>
      <c r="DZ39" s="64">
        <f>SUM(DY39*E39*F39*H39*N39*$DZ$10)</f>
        <v>0</v>
      </c>
      <c r="EA39" s="63"/>
      <c r="EB39" s="64">
        <f>SUM(EA39*E39*F39*H39*K39*$EB$10)</f>
        <v>0</v>
      </c>
      <c r="EC39" s="63"/>
      <c r="ED39" s="64">
        <f>SUM(EC39*E39*F39*H39*K39*$ED$10)</f>
        <v>0</v>
      </c>
      <c r="EE39" s="108"/>
      <c r="EF39" s="64">
        <f>SUM(EE39*E39*F39*H39*K39*$EF$10)</f>
        <v>0</v>
      </c>
      <c r="EG39" s="108"/>
      <c r="EH39" s="64">
        <f>SUM(EG39*E39*F39*H39*K39*$EH$10)</f>
        <v>0</v>
      </c>
      <c r="EI39" s="63"/>
      <c r="EJ39" s="64">
        <f>EI39*E39*F39*H39*K39*$EJ$10</f>
        <v>0</v>
      </c>
      <c r="EK39" s="63"/>
      <c r="EL39" s="64">
        <f>EK39*E39*F39*H39*K39*$EL$10</f>
        <v>0</v>
      </c>
      <c r="EM39" s="63"/>
      <c r="EN39" s="64"/>
      <c r="EO39" s="69"/>
      <c r="EP39" s="69"/>
      <c r="EQ39" s="70">
        <f t="shared" ref="EQ39:ER41" si="49">SUM(O39,Y39,Q39,S39,AA39,U39,W39,AE39,AG39,AI39,AK39,AM39,AS39,AU39,AW39,AQ39,CM39,CS39,CW39,CA39,CC39,DC39,DE39,DG39,DI39,DK39,DM39,DO39,AY39,AO39,BA39,BC39,BE39,BG39,BI39,BK39,BM39,BO39,BQ39,BS39,BU39,EE39,EG39,EA39,EC39,BW39,BY39,CU39,CO39,CQ39,CY39,DA39,CE39,CG39,CI39,CK39,DQ39,DS39,DU39,DW39,DY39,EI39,EK39,EM39)</f>
        <v>0</v>
      </c>
      <c r="ER39" s="70">
        <f t="shared" si="49"/>
        <v>0</v>
      </c>
    </row>
    <row r="40" spans="1:148" s="110" customFormat="1" ht="30" customHeight="1" x14ac:dyDescent="0.25">
      <c r="A40" s="55"/>
      <c r="B40" s="55">
        <v>22</v>
      </c>
      <c r="C40" s="56" t="s">
        <v>211</v>
      </c>
      <c r="D40" s="100" t="s">
        <v>212</v>
      </c>
      <c r="E40" s="58">
        <v>13916</v>
      </c>
      <c r="F40" s="102">
        <v>14.23</v>
      </c>
      <c r="G40" s="60"/>
      <c r="H40" s="61">
        <v>1</v>
      </c>
      <c r="I40" s="107"/>
      <c r="J40" s="107"/>
      <c r="K40" s="111">
        <v>1.4</v>
      </c>
      <c r="L40" s="111">
        <v>1.68</v>
      </c>
      <c r="M40" s="111">
        <v>2.23</v>
      </c>
      <c r="N40" s="112">
        <v>2.57</v>
      </c>
      <c r="O40" s="63">
        <v>0</v>
      </c>
      <c r="P40" s="64">
        <f>O40*E40*F40*H40*K40*$P$10</f>
        <v>0</v>
      </c>
      <c r="Q40" s="105"/>
      <c r="R40" s="64">
        <f>Q40*E40*F40*H40*K40*$R$10</f>
        <v>0</v>
      </c>
      <c r="S40" s="65">
        <v>0</v>
      </c>
      <c r="T40" s="65"/>
      <c r="U40" s="63">
        <v>0</v>
      </c>
      <c r="V40" s="64"/>
      <c r="W40" s="63"/>
      <c r="X40" s="65"/>
      <c r="Y40" s="63"/>
      <c r="Z40" s="64"/>
      <c r="AA40" s="65">
        <v>0</v>
      </c>
      <c r="AB40" s="64"/>
      <c r="AC40" s="64"/>
      <c r="AD40" s="64"/>
      <c r="AE40" s="65">
        <v>0</v>
      </c>
      <c r="AF40" s="64"/>
      <c r="AG40" s="65"/>
      <c r="AH40" s="64"/>
      <c r="AI40" s="65">
        <v>0</v>
      </c>
      <c r="AJ40" s="64"/>
      <c r="AK40" s="63"/>
      <c r="AL40" s="64"/>
      <c r="AM40" s="65"/>
      <c r="AN40" s="65"/>
      <c r="AO40" s="63">
        <v>0</v>
      </c>
      <c r="AP40" s="64"/>
      <c r="AQ40" s="118"/>
      <c r="AR40" s="64"/>
      <c r="AS40" s="65">
        <v>0</v>
      </c>
      <c r="AT40" s="64"/>
      <c r="AU40" s="65"/>
      <c r="AV40" s="64"/>
      <c r="AW40" s="63"/>
      <c r="AX40" s="64"/>
      <c r="AY40" s="63">
        <v>0</v>
      </c>
      <c r="AZ40" s="65"/>
      <c r="BA40" s="63"/>
      <c r="BB40" s="64"/>
      <c r="BC40" s="63"/>
      <c r="BD40" s="64"/>
      <c r="BE40" s="63"/>
      <c r="BF40" s="64"/>
      <c r="BG40" s="63"/>
      <c r="BH40" s="64"/>
      <c r="BI40" s="63"/>
      <c r="BJ40" s="64"/>
      <c r="BK40" s="63"/>
      <c r="BL40" s="64"/>
      <c r="BM40" s="63"/>
      <c r="BN40" s="64"/>
      <c r="BO40" s="63"/>
      <c r="BP40" s="64"/>
      <c r="BQ40" s="63"/>
      <c r="BR40" s="64"/>
      <c r="BS40" s="63"/>
      <c r="BT40" s="64"/>
      <c r="BU40" s="63"/>
      <c r="BV40" s="64"/>
      <c r="BW40" s="63"/>
      <c r="BX40" s="64"/>
      <c r="BY40" s="67"/>
      <c r="BZ40" s="68"/>
      <c r="CA40" s="63">
        <v>0</v>
      </c>
      <c r="CB40" s="64"/>
      <c r="CC40" s="65">
        <v>0</v>
      </c>
      <c r="CD40" s="64"/>
      <c r="CE40" s="63">
        <v>0</v>
      </c>
      <c r="CF40" s="64"/>
      <c r="CG40" s="63">
        <v>0</v>
      </c>
      <c r="CH40" s="64"/>
      <c r="CI40" s="63">
        <v>0</v>
      </c>
      <c r="CJ40" s="64"/>
      <c r="CK40" s="63"/>
      <c r="CL40" s="64"/>
      <c r="CM40" s="65">
        <v>0</v>
      </c>
      <c r="CN40" s="64"/>
      <c r="CO40" s="63">
        <v>0</v>
      </c>
      <c r="CP40" s="64"/>
      <c r="CQ40" s="63">
        <v>0</v>
      </c>
      <c r="CR40" s="64"/>
      <c r="CS40" s="65">
        <v>0</v>
      </c>
      <c r="CT40" s="64"/>
      <c r="CU40" s="65">
        <v>0</v>
      </c>
      <c r="CV40" s="64"/>
      <c r="CW40" s="65"/>
      <c r="CX40" s="64"/>
      <c r="CY40" s="63"/>
      <c r="CZ40" s="64"/>
      <c r="DA40" s="63">
        <v>0</v>
      </c>
      <c r="DB40" s="64"/>
      <c r="DC40" s="63">
        <v>0</v>
      </c>
      <c r="DD40" s="64"/>
      <c r="DE40" s="65">
        <v>0</v>
      </c>
      <c r="DF40" s="64"/>
      <c r="DG40" s="63">
        <v>0</v>
      </c>
      <c r="DH40" s="64"/>
      <c r="DI40" s="63">
        <v>0</v>
      </c>
      <c r="DJ40" s="64"/>
      <c r="DK40" s="63">
        <v>0</v>
      </c>
      <c r="DL40" s="64"/>
      <c r="DM40" s="63">
        <v>0</v>
      </c>
      <c r="DN40" s="64"/>
      <c r="DO40" s="63"/>
      <c r="DP40" s="64"/>
      <c r="DQ40" s="63"/>
      <c r="DR40" s="64"/>
      <c r="DS40" s="63"/>
      <c r="DT40" s="64"/>
      <c r="DU40" s="63">
        <v>0</v>
      </c>
      <c r="DV40" s="64"/>
      <c r="DW40" s="63">
        <v>0</v>
      </c>
      <c r="DX40" s="64"/>
      <c r="DY40" s="63">
        <v>0</v>
      </c>
      <c r="DZ40" s="64"/>
      <c r="EA40" s="118"/>
      <c r="EB40" s="64"/>
      <c r="EC40" s="63"/>
      <c r="ED40" s="64"/>
      <c r="EE40" s="63"/>
      <c r="EF40" s="64"/>
      <c r="EG40" s="63"/>
      <c r="EH40" s="64"/>
      <c r="EI40" s="63"/>
      <c r="EJ40" s="64"/>
      <c r="EK40" s="63"/>
      <c r="EL40" s="64"/>
      <c r="EM40" s="63"/>
      <c r="EN40" s="64"/>
      <c r="EO40" s="69"/>
      <c r="EP40" s="69"/>
      <c r="EQ40" s="70">
        <f t="shared" si="49"/>
        <v>0</v>
      </c>
      <c r="ER40" s="70">
        <f t="shared" si="49"/>
        <v>0</v>
      </c>
    </row>
    <row r="41" spans="1:148" s="110" customFormat="1" ht="45" customHeight="1" x14ac:dyDescent="0.25">
      <c r="A41" s="55"/>
      <c r="B41" s="55">
        <v>23</v>
      </c>
      <c r="C41" s="56" t="s">
        <v>213</v>
      </c>
      <c r="D41" s="100" t="s">
        <v>214</v>
      </c>
      <c r="E41" s="58">
        <v>13916</v>
      </c>
      <c r="F41" s="102">
        <v>10.34</v>
      </c>
      <c r="G41" s="60"/>
      <c r="H41" s="61">
        <v>1</v>
      </c>
      <c r="I41" s="107"/>
      <c r="J41" s="107"/>
      <c r="K41" s="111">
        <v>1.4</v>
      </c>
      <c r="L41" s="111">
        <v>1.68</v>
      </c>
      <c r="M41" s="111">
        <v>2.23</v>
      </c>
      <c r="N41" s="112">
        <v>2.57</v>
      </c>
      <c r="O41" s="108"/>
      <c r="P41" s="64">
        <f>O41*E41*F41*H41*K41*$P$10</f>
        <v>0</v>
      </c>
      <c r="Q41" s="105"/>
      <c r="R41" s="64">
        <f>Q41*E41*F41*H41*K41*$R$10</f>
        <v>0</v>
      </c>
      <c r="S41" s="105"/>
      <c r="T41" s="65"/>
      <c r="U41" s="108"/>
      <c r="V41" s="64"/>
      <c r="W41" s="108"/>
      <c r="X41" s="65"/>
      <c r="Y41" s="108"/>
      <c r="Z41" s="64"/>
      <c r="AA41" s="105"/>
      <c r="AB41" s="64"/>
      <c r="AC41" s="115"/>
      <c r="AD41" s="115"/>
      <c r="AE41" s="105"/>
      <c r="AF41" s="64"/>
      <c r="AG41" s="105"/>
      <c r="AH41" s="64"/>
      <c r="AI41" s="105"/>
      <c r="AJ41" s="64"/>
      <c r="AK41" s="108"/>
      <c r="AL41" s="64"/>
      <c r="AM41" s="105"/>
      <c r="AN41" s="65"/>
      <c r="AO41" s="108"/>
      <c r="AP41" s="64"/>
      <c r="AQ41" s="63"/>
      <c r="AR41" s="64"/>
      <c r="AS41" s="105"/>
      <c r="AT41" s="64"/>
      <c r="AU41" s="105"/>
      <c r="AV41" s="64"/>
      <c r="AW41" s="108"/>
      <c r="AX41" s="64"/>
      <c r="AY41" s="108"/>
      <c r="AZ41" s="65"/>
      <c r="BA41" s="108"/>
      <c r="BB41" s="64"/>
      <c r="BC41" s="108"/>
      <c r="BD41" s="64"/>
      <c r="BE41" s="108"/>
      <c r="BF41" s="64"/>
      <c r="BG41" s="108"/>
      <c r="BH41" s="64"/>
      <c r="BI41" s="108"/>
      <c r="BJ41" s="64"/>
      <c r="BK41" s="108"/>
      <c r="BL41" s="64"/>
      <c r="BM41" s="108"/>
      <c r="BN41" s="64"/>
      <c r="BO41" s="108"/>
      <c r="BP41" s="64"/>
      <c r="BQ41" s="108"/>
      <c r="BR41" s="64"/>
      <c r="BS41" s="108"/>
      <c r="BT41" s="64"/>
      <c r="BU41" s="108"/>
      <c r="BV41" s="64"/>
      <c r="BW41" s="108"/>
      <c r="BX41" s="64"/>
      <c r="BY41" s="116"/>
      <c r="BZ41" s="68"/>
      <c r="CA41" s="108"/>
      <c r="CB41" s="64"/>
      <c r="CC41" s="105"/>
      <c r="CD41" s="64"/>
      <c r="CE41" s="108"/>
      <c r="CF41" s="64"/>
      <c r="CG41" s="108"/>
      <c r="CH41" s="64"/>
      <c r="CI41" s="108"/>
      <c r="CJ41" s="64"/>
      <c r="CK41" s="108"/>
      <c r="CL41" s="64"/>
      <c r="CM41" s="105"/>
      <c r="CN41" s="64"/>
      <c r="CO41" s="108"/>
      <c r="CP41" s="64"/>
      <c r="CQ41" s="108"/>
      <c r="CR41" s="64"/>
      <c r="CS41" s="105"/>
      <c r="CT41" s="64"/>
      <c r="CU41" s="105"/>
      <c r="CV41" s="64"/>
      <c r="CW41" s="105"/>
      <c r="CX41" s="64"/>
      <c r="CY41" s="108"/>
      <c r="CZ41" s="64"/>
      <c r="DA41" s="108"/>
      <c r="DB41" s="64"/>
      <c r="DC41" s="108"/>
      <c r="DD41" s="64"/>
      <c r="DE41" s="105"/>
      <c r="DF41" s="64"/>
      <c r="DG41" s="108"/>
      <c r="DH41" s="64"/>
      <c r="DI41" s="108"/>
      <c r="DJ41" s="64"/>
      <c r="DK41" s="108"/>
      <c r="DL41" s="64"/>
      <c r="DM41" s="108"/>
      <c r="DN41" s="64"/>
      <c r="DO41" s="108"/>
      <c r="DP41" s="64"/>
      <c r="DQ41" s="108"/>
      <c r="DR41" s="64"/>
      <c r="DS41" s="108"/>
      <c r="DT41" s="64"/>
      <c r="DU41" s="108"/>
      <c r="DV41" s="64"/>
      <c r="DW41" s="108"/>
      <c r="DX41" s="64"/>
      <c r="DY41" s="108"/>
      <c r="DZ41" s="64"/>
      <c r="EA41" s="63"/>
      <c r="EB41" s="64"/>
      <c r="EC41" s="63"/>
      <c r="ED41" s="64"/>
      <c r="EE41" s="108"/>
      <c r="EF41" s="64"/>
      <c r="EG41" s="108"/>
      <c r="EH41" s="64"/>
      <c r="EI41" s="63"/>
      <c r="EJ41" s="64"/>
      <c r="EK41" s="63"/>
      <c r="EL41" s="64"/>
      <c r="EM41" s="63"/>
      <c r="EN41" s="64"/>
      <c r="EO41" s="69"/>
      <c r="EP41" s="69"/>
      <c r="EQ41" s="70">
        <f t="shared" si="49"/>
        <v>0</v>
      </c>
      <c r="ER41" s="70">
        <f t="shared" si="49"/>
        <v>0</v>
      </c>
    </row>
    <row r="42" spans="1:148" s="110" customFormat="1" ht="15" customHeight="1" x14ac:dyDescent="0.25">
      <c r="A42" s="182">
        <v>9</v>
      </c>
      <c r="B42" s="182"/>
      <c r="C42" s="53" t="s">
        <v>215</v>
      </c>
      <c r="D42" s="137" t="s">
        <v>216</v>
      </c>
      <c r="E42" s="58">
        <v>13916</v>
      </c>
      <c r="F42" s="181"/>
      <c r="G42" s="60"/>
      <c r="H42" s="54"/>
      <c r="I42" s="99"/>
      <c r="J42" s="99"/>
      <c r="K42" s="183"/>
      <c r="L42" s="183"/>
      <c r="M42" s="183"/>
      <c r="N42" s="104"/>
      <c r="O42" s="118">
        <f>SUM(O43:O44)</f>
        <v>0</v>
      </c>
      <c r="P42" s="118">
        <f t="shared" ref="P42:CA42" si="50">SUM(P43:P44)</f>
        <v>0</v>
      </c>
      <c r="Q42" s="118">
        <f t="shared" si="50"/>
        <v>25</v>
      </c>
      <c r="R42" s="118">
        <f t="shared" si="50"/>
        <v>672142.79999999993</v>
      </c>
      <c r="S42" s="118">
        <f t="shared" si="50"/>
        <v>0</v>
      </c>
      <c r="T42" s="118">
        <f t="shared" si="50"/>
        <v>0</v>
      </c>
      <c r="U42" s="118">
        <f t="shared" si="50"/>
        <v>0</v>
      </c>
      <c r="V42" s="118">
        <f t="shared" si="50"/>
        <v>0</v>
      </c>
      <c r="W42" s="118">
        <f t="shared" si="50"/>
        <v>0</v>
      </c>
      <c r="X42" s="118">
        <f t="shared" si="50"/>
        <v>0</v>
      </c>
      <c r="Y42" s="118">
        <f t="shared" si="50"/>
        <v>0</v>
      </c>
      <c r="Z42" s="118">
        <f t="shared" si="50"/>
        <v>0</v>
      </c>
      <c r="AA42" s="118">
        <f t="shared" si="50"/>
        <v>0</v>
      </c>
      <c r="AB42" s="118">
        <f t="shared" si="50"/>
        <v>0</v>
      </c>
      <c r="AC42" s="118">
        <f t="shared" si="50"/>
        <v>0</v>
      </c>
      <c r="AD42" s="118">
        <f t="shared" si="50"/>
        <v>0</v>
      </c>
      <c r="AE42" s="118">
        <f t="shared" si="50"/>
        <v>0</v>
      </c>
      <c r="AF42" s="118">
        <f t="shared" si="50"/>
        <v>0</v>
      </c>
      <c r="AG42" s="118">
        <f t="shared" si="50"/>
        <v>0</v>
      </c>
      <c r="AH42" s="118">
        <f t="shared" si="50"/>
        <v>0</v>
      </c>
      <c r="AI42" s="118">
        <f t="shared" si="50"/>
        <v>0</v>
      </c>
      <c r="AJ42" s="118">
        <f t="shared" si="50"/>
        <v>0</v>
      </c>
      <c r="AK42" s="118">
        <f t="shared" si="50"/>
        <v>0</v>
      </c>
      <c r="AL42" s="118">
        <f t="shared" si="50"/>
        <v>0</v>
      </c>
      <c r="AM42" s="118">
        <f t="shared" si="50"/>
        <v>0</v>
      </c>
      <c r="AN42" s="118">
        <f t="shared" si="50"/>
        <v>0</v>
      </c>
      <c r="AO42" s="118">
        <f t="shared" si="50"/>
        <v>0</v>
      </c>
      <c r="AP42" s="118">
        <f t="shared" si="50"/>
        <v>0</v>
      </c>
      <c r="AQ42" s="118">
        <f t="shared" si="50"/>
        <v>0</v>
      </c>
      <c r="AR42" s="118">
        <f t="shared" si="50"/>
        <v>0</v>
      </c>
      <c r="AS42" s="118">
        <f t="shared" si="50"/>
        <v>0</v>
      </c>
      <c r="AT42" s="118">
        <f t="shared" si="50"/>
        <v>0</v>
      </c>
      <c r="AU42" s="118">
        <f t="shared" si="50"/>
        <v>0</v>
      </c>
      <c r="AV42" s="118">
        <f t="shared" si="50"/>
        <v>0</v>
      </c>
      <c r="AW42" s="118">
        <f t="shared" si="50"/>
        <v>0</v>
      </c>
      <c r="AX42" s="118">
        <f t="shared" si="50"/>
        <v>0</v>
      </c>
      <c r="AY42" s="118">
        <f t="shared" si="50"/>
        <v>0</v>
      </c>
      <c r="AZ42" s="118">
        <f t="shared" si="50"/>
        <v>0</v>
      </c>
      <c r="BA42" s="118">
        <f t="shared" si="50"/>
        <v>0</v>
      </c>
      <c r="BB42" s="118">
        <f t="shared" si="50"/>
        <v>0</v>
      </c>
      <c r="BC42" s="118">
        <f t="shared" si="50"/>
        <v>0</v>
      </c>
      <c r="BD42" s="118">
        <f t="shared" si="50"/>
        <v>0</v>
      </c>
      <c r="BE42" s="118">
        <f t="shared" si="50"/>
        <v>0</v>
      </c>
      <c r="BF42" s="118">
        <f t="shared" si="50"/>
        <v>0</v>
      </c>
      <c r="BG42" s="118">
        <f t="shared" si="50"/>
        <v>0</v>
      </c>
      <c r="BH42" s="118">
        <f t="shared" si="50"/>
        <v>0</v>
      </c>
      <c r="BI42" s="118">
        <f t="shared" si="50"/>
        <v>0</v>
      </c>
      <c r="BJ42" s="118">
        <f t="shared" si="50"/>
        <v>0</v>
      </c>
      <c r="BK42" s="118">
        <f t="shared" si="50"/>
        <v>0</v>
      </c>
      <c r="BL42" s="118">
        <f t="shared" si="50"/>
        <v>0</v>
      </c>
      <c r="BM42" s="118">
        <f t="shared" si="50"/>
        <v>0</v>
      </c>
      <c r="BN42" s="118">
        <f t="shared" si="50"/>
        <v>0</v>
      </c>
      <c r="BO42" s="118">
        <f t="shared" si="50"/>
        <v>0</v>
      </c>
      <c r="BP42" s="118">
        <f t="shared" si="50"/>
        <v>0</v>
      </c>
      <c r="BQ42" s="118">
        <f t="shared" si="50"/>
        <v>0</v>
      </c>
      <c r="BR42" s="118">
        <f t="shared" si="50"/>
        <v>0</v>
      </c>
      <c r="BS42" s="118">
        <f t="shared" si="50"/>
        <v>0</v>
      </c>
      <c r="BT42" s="118">
        <f t="shared" si="50"/>
        <v>0</v>
      </c>
      <c r="BU42" s="118">
        <f t="shared" si="50"/>
        <v>0</v>
      </c>
      <c r="BV42" s="118">
        <f t="shared" si="50"/>
        <v>0</v>
      </c>
      <c r="BW42" s="118">
        <f t="shared" si="50"/>
        <v>0</v>
      </c>
      <c r="BX42" s="118">
        <f t="shared" si="50"/>
        <v>0</v>
      </c>
      <c r="BY42" s="118">
        <f t="shared" si="50"/>
        <v>0</v>
      </c>
      <c r="BZ42" s="118">
        <f t="shared" si="50"/>
        <v>0</v>
      </c>
      <c r="CA42" s="118">
        <f t="shared" si="50"/>
        <v>0</v>
      </c>
      <c r="CB42" s="118">
        <f t="shared" ref="CB42:EM42" si="51">SUM(CB43:CB44)</f>
        <v>0</v>
      </c>
      <c r="CC42" s="118">
        <f t="shared" si="51"/>
        <v>0</v>
      </c>
      <c r="CD42" s="118">
        <f t="shared" si="51"/>
        <v>0</v>
      </c>
      <c r="CE42" s="118">
        <f t="shared" si="51"/>
        <v>0</v>
      </c>
      <c r="CF42" s="118">
        <f t="shared" si="51"/>
        <v>0</v>
      </c>
      <c r="CG42" s="118">
        <f t="shared" si="51"/>
        <v>0</v>
      </c>
      <c r="CH42" s="118">
        <f t="shared" si="51"/>
        <v>0</v>
      </c>
      <c r="CI42" s="118">
        <f t="shared" si="51"/>
        <v>0</v>
      </c>
      <c r="CJ42" s="118">
        <f t="shared" si="51"/>
        <v>0</v>
      </c>
      <c r="CK42" s="118">
        <f t="shared" si="51"/>
        <v>0</v>
      </c>
      <c r="CL42" s="118">
        <f t="shared" si="51"/>
        <v>0</v>
      </c>
      <c r="CM42" s="118">
        <f t="shared" si="51"/>
        <v>0</v>
      </c>
      <c r="CN42" s="118">
        <f t="shared" si="51"/>
        <v>0</v>
      </c>
      <c r="CO42" s="118">
        <f t="shared" si="51"/>
        <v>0</v>
      </c>
      <c r="CP42" s="118">
        <f t="shared" si="51"/>
        <v>0</v>
      </c>
      <c r="CQ42" s="118">
        <f t="shared" si="51"/>
        <v>0</v>
      </c>
      <c r="CR42" s="118">
        <f t="shared" si="51"/>
        <v>0</v>
      </c>
      <c r="CS42" s="118">
        <f t="shared" si="51"/>
        <v>0</v>
      </c>
      <c r="CT42" s="118">
        <f t="shared" si="51"/>
        <v>0</v>
      </c>
      <c r="CU42" s="118">
        <f t="shared" si="51"/>
        <v>0</v>
      </c>
      <c r="CV42" s="118">
        <f t="shared" si="51"/>
        <v>0</v>
      </c>
      <c r="CW42" s="118">
        <f t="shared" si="51"/>
        <v>0</v>
      </c>
      <c r="CX42" s="118">
        <f t="shared" si="51"/>
        <v>0</v>
      </c>
      <c r="CY42" s="118">
        <f t="shared" si="51"/>
        <v>0</v>
      </c>
      <c r="CZ42" s="118">
        <f t="shared" si="51"/>
        <v>0</v>
      </c>
      <c r="DA42" s="118">
        <f t="shared" si="51"/>
        <v>0</v>
      </c>
      <c r="DB42" s="118">
        <f t="shared" si="51"/>
        <v>0</v>
      </c>
      <c r="DC42" s="118">
        <f t="shared" si="51"/>
        <v>0</v>
      </c>
      <c r="DD42" s="118">
        <f t="shared" si="51"/>
        <v>0</v>
      </c>
      <c r="DE42" s="118">
        <f t="shared" si="51"/>
        <v>0</v>
      </c>
      <c r="DF42" s="118">
        <f t="shared" si="51"/>
        <v>0</v>
      </c>
      <c r="DG42" s="118">
        <f t="shared" si="51"/>
        <v>0</v>
      </c>
      <c r="DH42" s="118">
        <f t="shared" si="51"/>
        <v>0</v>
      </c>
      <c r="DI42" s="118">
        <f t="shared" si="51"/>
        <v>0</v>
      </c>
      <c r="DJ42" s="118">
        <f t="shared" si="51"/>
        <v>0</v>
      </c>
      <c r="DK42" s="118">
        <f t="shared" si="51"/>
        <v>0</v>
      </c>
      <c r="DL42" s="118">
        <f t="shared" si="51"/>
        <v>0</v>
      </c>
      <c r="DM42" s="118">
        <f t="shared" si="51"/>
        <v>0</v>
      </c>
      <c r="DN42" s="118">
        <f t="shared" si="51"/>
        <v>0</v>
      </c>
      <c r="DO42" s="118">
        <f t="shared" si="51"/>
        <v>0</v>
      </c>
      <c r="DP42" s="118">
        <f t="shared" si="51"/>
        <v>0</v>
      </c>
      <c r="DQ42" s="118">
        <f t="shared" si="51"/>
        <v>0</v>
      </c>
      <c r="DR42" s="118">
        <f t="shared" si="51"/>
        <v>0</v>
      </c>
      <c r="DS42" s="118">
        <f t="shared" si="51"/>
        <v>0</v>
      </c>
      <c r="DT42" s="118">
        <f t="shared" si="51"/>
        <v>0</v>
      </c>
      <c r="DU42" s="118">
        <f t="shared" si="51"/>
        <v>0</v>
      </c>
      <c r="DV42" s="118">
        <f t="shared" si="51"/>
        <v>0</v>
      </c>
      <c r="DW42" s="118">
        <f t="shared" si="51"/>
        <v>0</v>
      </c>
      <c r="DX42" s="118">
        <f t="shared" si="51"/>
        <v>0</v>
      </c>
      <c r="DY42" s="118">
        <f t="shared" si="51"/>
        <v>0</v>
      </c>
      <c r="DZ42" s="118">
        <f t="shared" si="51"/>
        <v>0</v>
      </c>
      <c r="EA42" s="118">
        <f t="shared" si="51"/>
        <v>0</v>
      </c>
      <c r="EB42" s="118">
        <f t="shared" si="51"/>
        <v>0</v>
      </c>
      <c r="EC42" s="118">
        <f t="shared" si="51"/>
        <v>0</v>
      </c>
      <c r="ED42" s="118">
        <f t="shared" si="51"/>
        <v>0</v>
      </c>
      <c r="EE42" s="118">
        <f t="shared" si="51"/>
        <v>0</v>
      </c>
      <c r="EF42" s="118">
        <f t="shared" si="51"/>
        <v>0</v>
      </c>
      <c r="EG42" s="118">
        <f t="shared" si="51"/>
        <v>0</v>
      </c>
      <c r="EH42" s="118">
        <f t="shared" si="51"/>
        <v>0</v>
      </c>
      <c r="EI42" s="118">
        <f t="shared" si="51"/>
        <v>0</v>
      </c>
      <c r="EJ42" s="118">
        <f t="shared" si="51"/>
        <v>0</v>
      </c>
      <c r="EK42" s="118">
        <f t="shared" si="51"/>
        <v>0</v>
      </c>
      <c r="EL42" s="118">
        <f t="shared" si="51"/>
        <v>0</v>
      </c>
      <c r="EM42" s="118">
        <f t="shared" si="51"/>
        <v>0</v>
      </c>
      <c r="EN42" s="118">
        <f t="shared" ref="EN42:ER42" si="52">SUM(EN43:EN44)</f>
        <v>0</v>
      </c>
      <c r="EO42" s="118"/>
      <c r="EP42" s="118"/>
      <c r="EQ42" s="118">
        <f t="shared" si="52"/>
        <v>25</v>
      </c>
      <c r="ER42" s="118">
        <f t="shared" si="52"/>
        <v>672142.79999999993</v>
      </c>
    </row>
    <row r="43" spans="1:148" s="124" customFormat="1" ht="30" customHeight="1" x14ac:dyDescent="0.25">
      <c r="A43" s="55"/>
      <c r="B43" s="55">
        <v>24</v>
      </c>
      <c r="C43" s="56" t="s">
        <v>217</v>
      </c>
      <c r="D43" s="106" t="s">
        <v>218</v>
      </c>
      <c r="E43" s="58">
        <v>13916</v>
      </c>
      <c r="F43" s="59">
        <v>1.38</v>
      </c>
      <c r="G43" s="60"/>
      <c r="H43" s="103">
        <v>1</v>
      </c>
      <c r="I43" s="103"/>
      <c r="J43" s="119"/>
      <c r="K43" s="101">
        <v>1.4</v>
      </c>
      <c r="L43" s="101">
        <v>1.68</v>
      </c>
      <c r="M43" s="101">
        <v>2.23</v>
      </c>
      <c r="N43" s="104">
        <v>2.57</v>
      </c>
      <c r="O43" s="63"/>
      <c r="P43" s="120">
        <f>O43*E43*F43*H43*K43*$P$10</f>
        <v>0</v>
      </c>
      <c r="Q43" s="105">
        <v>25</v>
      </c>
      <c r="R43" s="120">
        <f>Q43*E43*F43*H43*K43*$R$10</f>
        <v>672142.79999999993</v>
      </c>
      <c r="S43" s="65"/>
      <c r="T43" s="121">
        <f>S43*E43*F43*H43*K43*$T$10</f>
        <v>0</v>
      </c>
      <c r="U43" s="63"/>
      <c r="V43" s="120">
        <f>SUM(U43*E43*F43*H43*K43*$V$10)</f>
        <v>0</v>
      </c>
      <c r="W43" s="63"/>
      <c r="X43" s="121">
        <f>SUM(W43*E43*F43*H43*K43*$X$10)</f>
        <v>0</v>
      </c>
      <c r="Y43" s="63"/>
      <c r="Z43" s="120">
        <f>SUM(Y43*E43*F43*H43*K43*$Z$10)</f>
        <v>0</v>
      </c>
      <c r="AA43" s="65"/>
      <c r="AB43" s="120">
        <f>SUM(AA43*E43*F43*H43*K43*$AB$10)</f>
        <v>0</v>
      </c>
      <c r="AC43" s="120"/>
      <c r="AD43" s="120"/>
      <c r="AE43" s="65"/>
      <c r="AF43" s="120">
        <f>SUM(AE43*E43*F43*H43*K43*$AF$10)</f>
        <v>0</v>
      </c>
      <c r="AG43" s="65"/>
      <c r="AH43" s="120">
        <f>SUM(AG43*E43*F43*H43*L43*$AH$10)</f>
        <v>0</v>
      </c>
      <c r="AI43" s="65"/>
      <c r="AJ43" s="120">
        <f>SUM(AI43*E43*F43*H43*L43*$AJ$10)</f>
        <v>0</v>
      </c>
      <c r="AK43" s="63"/>
      <c r="AL43" s="120">
        <f>SUM(AK43*E43*F43*H43*K43*$AL$10)</f>
        <v>0</v>
      </c>
      <c r="AM43" s="121"/>
      <c r="AN43" s="121">
        <f>SUM(AM43*E43*F43*H43*K43*$AN$10)</f>
        <v>0</v>
      </c>
      <c r="AO43" s="63"/>
      <c r="AP43" s="120">
        <f>SUM(AO43*E43*F43*H43*K43*$AP$10)</f>
        <v>0</v>
      </c>
      <c r="AQ43" s="63"/>
      <c r="AR43" s="120">
        <f>SUM(AQ43*E43*F43*H43*K43*$AR$10)</f>
        <v>0</v>
      </c>
      <c r="AS43" s="65"/>
      <c r="AT43" s="120">
        <f>SUM(E43*F43*H43*K43*AS43*$AT$10)</f>
        <v>0</v>
      </c>
      <c r="AU43" s="65"/>
      <c r="AV43" s="120">
        <f>SUM(AU43*E43*F43*H43*K43*$AV$10)</f>
        <v>0</v>
      </c>
      <c r="AW43" s="63"/>
      <c r="AX43" s="120">
        <f>SUM(AW43*E43*F43*H43*K43*$AX$10)</f>
        <v>0</v>
      </c>
      <c r="AY43" s="63"/>
      <c r="AZ43" s="121">
        <f>SUM(AY43*E43*F43*H43*K43*$AZ$10)</f>
        <v>0</v>
      </c>
      <c r="BA43" s="63"/>
      <c r="BB43" s="120">
        <f>SUM(BA43*E43*F43*H43*K43*$BB$10)</f>
        <v>0</v>
      </c>
      <c r="BC43" s="63"/>
      <c r="BD43" s="120">
        <f>SUM(BC43*E43*F43*H43*K43*$BD$10)</f>
        <v>0</v>
      </c>
      <c r="BE43" s="63"/>
      <c r="BF43" s="120">
        <f>SUM(BE43*E43*F43*H43*K43*$BF$10)</f>
        <v>0</v>
      </c>
      <c r="BG43" s="63"/>
      <c r="BH43" s="120">
        <f>SUM(BG43*E43*F43*H43*K43*$BH$10)</f>
        <v>0</v>
      </c>
      <c r="BI43" s="63"/>
      <c r="BJ43" s="120">
        <f>BI43*E43*F43*H43*K43*$BJ$10</f>
        <v>0</v>
      </c>
      <c r="BK43" s="63"/>
      <c r="BL43" s="120">
        <f>BK43*E43*F43*H43*K43*$BL$10</f>
        <v>0</v>
      </c>
      <c r="BM43" s="63"/>
      <c r="BN43" s="120">
        <f>BM43*E43*F43*H43*K43*$BN$10</f>
        <v>0</v>
      </c>
      <c r="BO43" s="63"/>
      <c r="BP43" s="120">
        <f>SUM(BO43*E43*F43*H43*K43*$BP$10)</f>
        <v>0</v>
      </c>
      <c r="BQ43" s="63"/>
      <c r="BR43" s="120">
        <f>SUM(BQ43*E43*F43*H43*K43*$BR$10)</f>
        <v>0</v>
      </c>
      <c r="BS43" s="63"/>
      <c r="BT43" s="120">
        <f>SUM(BS43*E43*F43*H43*K43*$BT$10)</f>
        <v>0</v>
      </c>
      <c r="BU43" s="63"/>
      <c r="BV43" s="120">
        <f>SUM(BU43*E43*F43*H43*K43*$BV$10)</f>
        <v>0</v>
      </c>
      <c r="BW43" s="63"/>
      <c r="BX43" s="120">
        <f>SUM(BW43*E43*F43*H43*K43*$BX$10)</f>
        <v>0</v>
      </c>
      <c r="BY43" s="67"/>
      <c r="BZ43" s="122">
        <f>BY43*E43*F43*H43*K43*$BZ$10</f>
        <v>0</v>
      </c>
      <c r="CA43" s="63"/>
      <c r="CB43" s="120">
        <f>SUM(CA43*E43*F43*H43*K43*$CB$10)</f>
        <v>0</v>
      </c>
      <c r="CC43" s="65"/>
      <c r="CD43" s="120">
        <f>SUM(CC43*E43*F43*H43*K43*$CD$10)</f>
        <v>0</v>
      </c>
      <c r="CE43" s="63"/>
      <c r="CF43" s="120">
        <f>SUM(CE43*E43*F43*H43*K43*$CF$10)</f>
        <v>0</v>
      </c>
      <c r="CG43" s="63"/>
      <c r="CH43" s="120">
        <f>SUM(CG43*E43*F43*H43*K43*$CH$10)</f>
        <v>0</v>
      </c>
      <c r="CI43" s="63"/>
      <c r="CJ43" s="120">
        <f>CI43*E43*F43*H43*K43*$CJ$10</f>
        <v>0</v>
      </c>
      <c r="CK43" s="63"/>
      <c r="CL43" s="120">
        <f>SUM(CK43*E43*F43*H43*K43*$CL$10)</f>
        <v>0</v>
      </c>
      <c r="CM43" s="65"/>
      <c r="CN43" s="120">
        <f>SUM(CM43*E43*F43*H43*L43*$CN$10)</f>
        <v>0</v>
      </c>
      <c r="CO43" s="63"/>
      <c r="CP43" s="120">
        <f>SUM(CO43*E43*F43*H43*L43*$CP$10)</f>
        <v>0</v>
      </c>
      <c r="CQ43" s="63"/>
      <c r="CR43" s="120">
        <f>SUM(CQ43*E43*F43*H43*L43*$CR$10)</f>
        <v>0</v>
      </c>
      <c r="CS43" s="65"/>
      <c r="CT43" s="120">
        <f>SUM(CS43*E43*F43*H43*L43*$CT$10)</f>
        <v>0</v>
      </c>
      <c r="CU43" s="65"/>
      <c r="CV43" s="120">
        <f>SUM(CU43*E43*F43*H43*L43*$CV$10)</f>
        <v>0</v>
      </c>
      <c r="CW43" s="65"/>
      <c r="CX43" s="120">
        <f>SUM(CW43*E43*F43*H43*L43*$CX$10)</f>
        <v>0</v>
      </c>
      <c r="CY43" s="63"/>
      <c r="CZ43" s="120">
        <f>SUM(CY43*E43*F43*H43*L43*$CZ$10)</f>
        <v>0</v>
      </c>
      <c r="DA43" s="63"/>
      <c r="DB43" s="120">
        <f>SUM(DA43*E43*F43*H43*L43*$DB$10)</f>
        <v>0</v>
      </c>
      <c r="DC43" s="63"/>
      <c r="DD43" s="120">
        <f>SUM(DC43*E43*F43*H43*L43*$DD$10)</f>
        <v>0</v>
      </c>
      <c r="DE43" s="65"/>
      <c r="DF43" s="120">
        <f>SUM(DE43*E43*F43*H43*L43*$DF$10)</f>
        <v>0</v>
      </c>
      <c r="DG43" s="63"/>
      <c r="DH43" s="120">
        <f>SUM(DG43*E43*F43*H43*L43*$DH$10)</f>
        <v>0</v>
      </c>
      <c r="DI43" s="63"/>
      <c r="DJ43" s="120">
        <f>SUM(DI43*E43*F43*H43*L43*$DJ$10)</f>
        <v>0</v>
      </c>
      <c r="DK43" s="63"/>
      <c r="DL43" s="120">
        <f>SUM(DK43*E43*F43*H43*L43*$DL$10)</f>
        <v>0</v>
      </c>
      <c r="DM43" s="63"/>
      <c r="DN43" s="120">
        <f>SUM(DM43*E43*F43*H43*L43*$DN$10)</f>
        <v>0</v>
      </c>
      <c r="DO43" s="63"/>
      <c r="DP43" s="120">
        <f>SUM(DO43*E43*F43*H43*L43*$DP$10)</f>
        <v>0</v>
      </c>
      <c r="DQ43" s="63"/>
      <c r="DR43" s="120">
        <f>DQ43*E43*F43*H43*L43*$DR$10</f>
        <v>0</v>
      </c>
      <c r="DS43" s="63"/>
      <c r="DT43" s="120">
        <f>SUM(DS43*E43*F43*H43*L43*$DT$10)</f>
        <v>0</v>
      </c>
      <c r="DU43" s="63"/>
      <c r="DV43" s="120">
        <f>SUM(DU43*E43*F43*H43*L43*$DV$10)</f>
        <v>0</v>
      </c>
      <c r="DW43" s="63"/>
      <c r="DX43" s="120">
        <f>SUM(DW43*E43*F43*H43*M43*$DX$10)</f>
        <v>0</v>
      </c>
      <c r="DY43" s="63"/>
      <c r="DZ43" s="120">
        <f>SUM(DY43*E43*F43*H43*N43*$DZ$10)</f>
        <v>0</v>
      </c>
      <c r="EA43" s="63"/>
      <c r="EB43" s="120">
        <f>SUM(EA43*E43*F43*H43*K43*$EB$10)</f>
        <v>0</v>
      </c>
      <c r="EC43" s="63"/>
      <c r="ED43" s="120">
        <f>SUM(EC43*E43*F43*H43*K43*$ED$10)</f>
        <v>0</v>
      </c>
      <c r="EE43" s="63"/>
      <c r="EF43" s="120">
        <f>SUM(EE43*E43*F43*H43*K43*$EF$10)</f>
        <v>0</v>
      </c>
      <c r="EG43" s="63"/>
      <c r="EH43" s="120">
        <f>SUM(EG43*E43*F43*H43*K43*$EH$10)</f>
        <v>0</v>
      </c>
      <c r="EI43" s="63"/>
      <c r="EJ43" s="120">
        <f>EI43*E43*F43*H43*K43*$EJ$10</f>
        <v>0</v>
      </c>
      <c r="EK43" s="63"/>
      <c r="EL43" s="120">
        <f>EK43*E43*F43*H43*K43*$EL$10</f>
        <v>0</v>
      </c>
      <c r="EM43" s="123"/>
      <c r="EN43" s="120"/>
      <c r="EO43" s="69"/>
      <c r="EP43" s="69"/>
      <c r="EQ43" s="70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25</v>
      </c>
      <c r="ER43" s="70">
        <f>SUM(P43,Z43,R43,T43,AB43,V43,X43,AF43,AH43,AJ43,AL43,AN43,AT43,AV43,AX43,AR43,CN43,CT43,CX43,CB43,CD43,DD43,DF43,DH43,DJ43,DL43,DN43,DP43,AZ43,AP43,BB43,BD43,BF43,BH43,BJ43,BL43,BN43,BP43,BR43,BT43,BV43,EF43,EH43,EB43,ED43,BX43,BZ43,CV43,CP43,CR43,CZ43,DB43,CF43,CH43,CJ43,CL43,DR43,DT43,DV43,DX43,DZ43,EJ43,EL43,EN43)</f>
        <v>672142.79999999993</v>
      </c>
    </row>
    <row r="44" spans="1:148" s="110" customFormat="1" ht="30" customHeight="1" x14ac:dyDescent="0.25">
      <c r="A44" s="55"/>
      <c r="B44" s="55">
        <v>25</v>
      </c>
      <c r="C44" s="56" t="s">
        <v>219</v>
      </c>
      <c r="D44" s="106" t="s">
        <v>220</v>
      </c>
      <c r="E44" s="58">
        <v>13916</v>
      </c>
      <c r="F44" s="61">
        <v>2.09</v>
      </c>
      <c r="G44" s="60"/>
      <c r="H44" s="103">
        <v>1</v>
      </c>
      <c r="I44" s="103"/>
      <c r="J44" s="119"/>
      <c r="K44" s="101">
        <v>1.4</v>
      </c>
      <c r="L44" s="101">
        <v>1.68</v>
      </c>
      <c r="M44" s="101">
        <v>2.23</v>
      </c>
      <c r="N44" s="104">
        <v>2.57</v>
      </c>
      <c r="O44" s="108"/>
      <c r="P44" s="120">
        <f>O44*E44*F44*H44*K44*$P$10</f>
        <v>0</v>
      </c>
      <c r="Q44" s="105"/>
      <c r="R44" s="120">
        <f>Q44*E44*F44*H44*K44*$R$10</f>
        <v>0</v>
      </c>
      <c r="S44" s="105"/>
      <c r="T44" s="121">
        <f>S44*E44*F44*H44*K44*$T$10</f>
        <v>0</v>
      </c>
      <c r="U44" s="108"/>
      <c r="V44" s="120">
        <f>SUM(U44*E44*F44*H44*K44*$V$10)</f>
        <v>0</v>
      </c>
      <c r="W44" s="108"/>
      <c r="X44" s="121">
        <f>SUM(W44*E44*F44*H44*K44*$X$10)</f>
        <v>0</v>
      </c>
      <c r="Y44" s="108"/>
      <c r="Z44" s="120">
        <f>SUM(Y44*E44*F44*H44*K44*$Z$10)</f>
        <v>0</v>
      </c>
      <c r="AA44" s="105"/>
      <c r="AB44" s="120">
        <f>SUM(AA44*E44*F44*H44*K44*$AB$10)</f>
        <v>0</v>
      </c>
      <c r="AC44" s="125"/>
      <c r="AD44" s="125"/>
      <c r="AE44" s="105"/>
      <c r="AF44" s="120">
        <f>SUM(AE44*E44*F44*H44*K44*$AF$10)</f>
        <v>0</v>
      </c>
      <c r="AG44" s="105"/>
      <c r="AH44" s="120">
        <f>SUM(AG44*E44*F44*H44*L44*$AH$10)</f>
        <v>0</v>
      </c>
      <c r="AI44" s="105"/>
      <c r="AJ44" s="120">
        <f>SUM(AI44*E44*F44*H44*L44*$AJ$10)</f>
        <v>0</v>
      </c>
      <c r="AK44" s="108"/>
      <c r="AL44" s="120">
        <f>SUM(AK44*E44*F44*H44*K44*$AL$10)</f>
        <v>0</v>
      </c>
      <c r="AM44" s="126"/>
      <c r="AN44" s="121">
        <f>SUM(AM44*E44*F44*H44*K44*$AN$10)</f>
        <v>0</v>
      </c>
      <c r="AO44" s="108"/>
      <c r="AP44" s="120">
        <f>SUM(AO44*E44*F44*H44*K44*$AP$10)</f>
        <v>0</v>
      </c>
      <c r="AQ44" s="109"/>
      <c r="AR44" s="120">
        <f>SUM(AQ44*E44*F44*H44*K44*$AR$10)</f>
        <v>0</v>
      </c>
      <c r="AS44" s="105"/>
      <c r="AT44" s="120">
        <f>SUM(E44*F44*H44*K44*AS44*$AT$10)</f>
        <v>0</v>
      </c>
      <c r="AU44" s="105"/>
      <c r="AV44" s="120">
        <f>SUM(AU44*E44*F44*H44*K44*$AV$10)</f>
        <v>0</v>
      </c>
      <c r="AW44" s="108"/>
      <c r="AX44" s="120">
        <f>SUM(AW44*E44*F44*H44*K44*$AX$10)</f>
        <v>0</v>
      </c>
      <c r="AY44" s="108"/>
      <c r="AZ44" s="121">
        <f>SUM(AY44*E44*F44*H44*K44*$AZ$10)</f>
        <v>0</v>
      </c>
      <c r="BA44" s="108"/>
      <c r="BB44" s="120">
        <f>SUM(BA44*E44*F44*H44*K44*$BB$10)</f>
        <v>0</v>
      </c>
      <c r="BC44" s="108"/>
      <c r="BD44" s="120">
        <f>SUM(BC44*E44*F44*H44*K44*$BD$10)</f>
        <v>0</v>
      </c>
      <c r="BE44" s="108"/>
      <c r="BF44" s="120">
        <f>SUM(BE44*E44*F44*H44*K44*$BF$10)</f>
        <v>0</v>
      </c>
      <c r="BG44" s="108"/>
      <c r="BH44" s="120">
        <f>SUM(BG44*E44*F44*H44*K44*$BH$10)</f>
        <v>0</v>
      </c>
      <c r="BI44" s="108"/>
      <c r="BJ44" s="120">
        <f>BI44*E44*F44*H44*K44*$BJ$10</f>
        <v>0</v>
      </c>
      <c r="BK44" s="108"/>
      <c r="BL44" s="120">
        <f>BK44*E44*F44*H44*K44*$BL$10</f>
        <v>0</v>
      </c>
      <c r="BM44" s="108"/>
      <c r="BN44" s="120">
        <f>BM44*E44*F44*H44*K44*$BN$10</f>
        <v>0</v>
      </c>
      <c r="BO44" s="108"/>
      <c r="BP44" s="120">
        <f>SUM(BO44*E44*F44*H44*K44*$BP$10)</f>
        <v>0</v>
      </c>
      <c r="BQ44" s="108"/>
      <c r="BR44" s="120">
        <f>SUM(BQ44*E44*F44*H44*K44*$BR$10)</f>
        <v>0</v>
      </c>
      <c r="BS44" s="108"/>
      <c r="BT44" s="120">
        <f>SUM(BS44*E44*F44*H44*K44*$BT$10)</f>
        <v>0</v>
      </c>
      <c r="BU44" s="108"/>
      <c r="BV44" s="120">
        <f>SUM(BU44*E44*F44*H44*K44*$BV$10)</f>
        <v>0</v>
      </c>
      <c r="BW44" s="108"/>
      <c r="BX44" s="120">
        <f>SUM(BW44*E44*F44*H44*K44*$BX$10)</f>
        <v>0</v>
      </c>
      <c r="BY44" s="116"/>
      <c r="BZ44" s="122">
        <f>BY44*E44*F44*H44*K44*$BZ$10</f>
        <v>0</v>
      </c>
      <c r="CA44" s="108"/>
      <c r="CB44" s="120">
        <f>SUM(CA44*E44*F44*H44*K44*$CB$10)</f>
        <v>0</v>
      </c>
      <c r="CC44" s="105"/>
      <c r="CD44" s="120">
        <f>SUM(CC44*E44*F44*H44*K44*$CD$10)</f>
        <v>0</v>
      </c>
      <c r="CE44" s="108"/>
      <c r="CF44" s="120">
        <f>SUM(CE44*E44*F44*H44*K44*$CF$10)</f>
        <v>0</v>
      </c>
      <c r="CG44" s="108"/>
      <c r="CH44" s="120">
        <f>SUM(CG44*E44*F44*H44*K44*$CH$10)</f>
        <v>0</v>
      </c>
      <c r="CI44" s="108"/>
      <c r="CJ44" s="120">
        <f>CI44*E44*F44*H44*K44*$CJ$10</f>
        <v>0</v>
      </c>
      <c r="CK44" s="108"/>
      <c r="CL44" s="120">
        <f>SUM(CK44*E44*F44*H44*K44*$CL$10)</f>
        <v>0</v>
      </c>
      <c r="CM44" s="105"/>
      <c r="CN44" s="120">
        <f>SUM(CM44*E44*F44*H44*L44*$CN$10)</f>
        <v>0</v>
      </c>
      <c r="CO44" s="108"/>
      <c r="CP44" s="120">
        <f>SUM(CO44*E44*F44*H44*L44*$CP$10)</f>
        <v>0</v>
      </c>
      <c r="CQ44" s="108"/>
      <c r="CR44" s="120">
        <f>SUM(CQ44*E44*F44*H44*L44*$CR$10)</f>
        <v>0</v>
      </c>
      <c r="CS44" s="105"/>
      <c r="CT44" s="120">
        <f>SUM(CS44*E44*F44*H44*L44*$CT$10)</f>
        <v>0</v>
      </c>
      <c r="CU44" s="105"/>
      <c r="CV44" s="120">
        <f>SUM(CU44*E44*F44*H44*L44*$CV$10)</f>
        <v>0</v>
      </c>
      <c r="CW44" s="105"/>
      <c r="CX44" s="120">
        <f>SUM(CW44*E44*F44*H44*L44*$CX$10)</f>
        <v>0</v>
      </c>
      <c r="CY44" s="108"/>
      <c r="CZ44" s="120">
        <f>SUM(CY44*E44*F44*H44*L44*$CZ$10)</f>
        <v>0</v>
      </c>
      <c r="DA44" s="108"/>
      <c r="DB44" s="120">
        <f>SUM(DA44*E44*F44*H44*L44*$DB$10)</f>
        <v>0</v>
      </c>
      <c r="DC44" s="108"/>
      <c r="DD44" s="120">
        <f>SUM(DC44*E44*F44*H44*L44*$DD$10)</f>
        <v>0</v>
      </c>
      <c r="DE44" s="105"/>
      <c r="DF44" s="120">
        <f>SUM(DE44*E44*F44*H44*L44*$DF$10)</f>
        <v>0</v>
      </c>
      <c r="DG44" s="108"/>
      <c r="DH44" s="120">
        <f>SUM(DG44*E44*F44*H44*L44*$DH$10)</f>
        <v>0</v>
      </c>
      <c r="DI44" s="108"/>
      <c r="DJ44" s="120">
        <f>SUM(DI44*E44*F44*H44*L44*$DJ$10)</f>
        <v>0</v>
      </c>
      <c r="DK44" s="108"/>
      <c r="DL44" s="120">
        <f>SUM(DK44*E44*F44*H44*L44*$DL$10)</f>
        <v>0</v>
      </c>
      <c r="DM44" s="108"/>
      <c r="DN44" s="120">
        <f>SUM(DM44*E44*F44*H44*L44*$DN$10)</f>
        <v>0</v>
      </c>
      <c r="DO44" s="108"/>
      <c r="DP44" s="120">
        <f>SUM(DO44*E44*F44*H44*L44*$DP$10)</f>
        <v>0</v>
      </c>
      <c r="DQ44" s="108"/>
      <c r="DR44" s="120">
        <f>DQ44*E44*F44*H44*L44*$DR$10</f>
        <v>0</v>
      </c>
      <c r="DS44" s="108"/>
      <c r="DT44" s="120">
        <f>SUM(DS44*E44*F44*H44*L44*$DT$10)</f>
        <v>0</v>
      </c>
      <c r="DU44" s="108"/>
      <c r="DV44" s="120">
        <f>SUM(DU44*E44*F44*H44*L44*$DV$10)</f>
        <v>0</v>
      </c>
      <c r="DW44" s="108"/>
      <c r="DX44" s="120">
        <f>SUM(DW44*E44*F44*H44*M44*$DX$10)</f>
        <v>0</v>
      </c>
      <c r="DY44" s="108"/>
      <c r="DZ44" s="120">
        <f>SUM(DY44*E44*F44*H44*N44*$DZ$10)</f>
        <v>0</v>
      </c>
      <c r="EA44" s="109"/>
      <c r="EB44" s="120">
        <f>SUM(EA44*E44*F44*H44*K44*$EB$10)</f>
        <v>0</v>
      </c>
      <c r="EC44" s="63"/>
      <c r="ED44" s="120">
        <f>SUM(EC44*E44*F44*H44*K44*$ED$10)</f>
        <v>0</v>
      </c>
      <c r="EE44" s="108"/>
      <c r="EF44" s="120">
        <f>SUM(EE44*E44*F44*H44*K44*$EF$10)</f>
        <v>0</v>
      </c>
      <c r="EG44" s="108"/>
      <c r="EH44" s="120">
        <f>SUM(EG44*E44*F44*H44*K44*$EH$10)</f>
        <v>0</v>
      </c>
      <c r="EI44" s="63"/>
      <c r="EJ44" s="120">
        <f>EI44*E44*F44*H44*K44*$EJ$10</f>
        <v>0</v>
      </c>
      <c r="EK44" s="63"/>
      <c r="EL44" s="120">
        <f>EK44*E44*F44*H44*K44*$EL$10</f>
        <v>0</v>
      </c>
      <c r="EM44" s="123"/>
      <c r="EN44" s="120"/>
      <c r="EO44" s="69"/>
      <c r="EP44" s="69"/>
      <c r="EQ44" s="70">
        <f>SUM(O44,Y44,Q44,S44,AA44,U44,W44,AE44,AG44,AI44,AK44,AM44,AS44,AU44,AW44,AQ44,CM44,CS44,CW44,CA44,CC44,DC44,DE44,DG44,DI44,DK44,DM44,DO44,AY44,AO44,BA44,BC44,BE44,BG44,BI44,BK44,BM44,BO44,BQ44,BS44,BU44,EE44,EG44,EA44,EC44,BW44,BY44,CU44,CO44,CQ44,CY44,DA44,CE44,CG44,CI44,CK44,DQ44,DS44,DU44,DW44,DY44,EI44,EK44,EM44)</f>
        <v>0</v>
      </c>
      <c r="ER44" s="70">
        <f>SUM(P44,Z44,R44,T44,AB44,V44,X44,AF44,AH44,AJ44,AL44,AN44,AT44,AV44,AX44,AR44,CN44,CT44,CX44,CB44,CD44,DD44,DF44,DH44,DJ44,DL44,DN44,DP44,AZ44,AP44,BB44,BD44,BF44,BH44,BJ44,BL44,BN44,BP44,BR44,BT44,BV44,EF44,EH44,EB44,ED44,BX44,BZ44,CV44,CP44,CR44,CZ44,DB44,CF44,CH44,CJ44,CL44,DR44,DT44,DV44,DX44,DZ44,EJ44,EL44,EN44)</f>
        <v>0</v>
      </c>
    </row>
    <row r="45" spans="1:148" s="110" customFormat="1" ht="15" customHeight="1" x14ac:dyDescent="0.25">
      <c r="A45" s="182">
        <v>10</v>
      </c>
      <c r="B45" s="182"/>
      <c r="C45" s="53" t="s">
        <v>221</v>
      </c>
      <c r="D45" s="137" t="s">
        <v>222</v>
      </c>
      <c r="E45" s="58">
        <v>13916</v>
      </c>
      <c r="F45" s="181"/>
      <c r="G45" s="60"/>
      <c r="H45" s="54"/>
      <c r="I45" s="99"/>
      <c r="J45" s="99"/>
      <c r="K45" s="183"/>
      <c r="L45" s="183"/>
      <c r="M45" s="183"/>
      <c r="N45" s="184">
        <v>2.57</v>
      </c>
      <c r="O45" s="118">
        <f>O46</f>
        <v>0</v>
      </c>
      <c r="P45" s="118">
        <f t="shared" ref="P45:CA45" si="53">P46</f>
        <v>0</v>
      </c>
      <c r="Q45" s="118">
        <f t="shared" si="53"/>
        <v>30</v>
      </c>
      <c r="R45" s="118">
        <f t="shared" si="53"/>
        <v>935155.19999999995</v>
      </c>
      <c r="S45" s="118">
        <f t="shared" si="53"/>
        <v>0</v>
      </c>
      <c r="T45" s="118">
        <f t="shared" si="53"/>
        <v>0</v>
      </c>
      <c r="U45" s="118">
        <f t="shared" si="53"/>
        <v>0</v>
      </c>
      <c r="V45" s="118">
        <f t="shared" si="53"/>
        <v>0</v>
      </c>
      <c r="W45" s="118">
        <f t="shared" si="53"/>
        <v>0</v>
      </c>
      <c r="X45" s="118">
        <f t="shared" si="53"/>
        <v>0</v>
      </c>
      <c r="Y45" s="118">
        <f t="shared" si="53"/>
        <v>0</v>
      </c>
      <c r="Z45" s="118">
        <f t="shared" si="53"/>
        <v>0</v>
      </c>
      <c r="AA45" s="118">
        <f t="shared" si="53"/>
        <v>0</v>
      </c>
      <c r="AB45" s="118">
        <f t="shared" si="53"/>
        <v>0</v>
      </c>
      <c r="AC45" s="118">
        <f t="shared" si="53"/>
        <v>0</v>
      </c>
      <c r="AD45" s="118">
        <f t="shared" si="53"/>
        <v>0</v>
      </c>
      <c r="AE45" s="118">
        <f t="shared" si="53"/>
        <v>0</v>
      </c>
      <c r="AF45" s="118">
        <f t="shared" si="53"/>
        <v>0</v>
      </c>
      <c r="AG45" s="118">
        <f t="shared" si="53"/>
        <v>0</v>
      </c>
      <c r="AH45" s="118">
        <f t="shared" si="53"/>
        <v>0</v>
      </c>
      <c r="AI45" s="118">
        <f t="shared" si="53"/>
        <v>0</v>
      </c>
      <c r="AJ45" s="118">
        <f t="shared" si="53"/>
        <v>0</v>
      </c>
      <c r="AK45" s="118">
        <f t="shared" si="53"/>
        <v>0</v>
      </c>
      <c r="AL45" s="118">
        <f t="shared" si="53"/>
        <v>0</v>
      </c>
      <c r="AM45" s="118">
        <f t="shared" si="53"/>
        <v>0</v>
      </c>
      <c r="AN45" s="118">
        <f t="shared" si="53"/>
        <v>0</v>
      </c>
      <c r="AO45" s="118">
        <f t="shared" si="53"/>
        <v>0</v>
      </c>
      <c r="AP45" s="118">
        <f t="shared" si="53"/>
        <v>0</v>
      </c>
      <c r="AQ45" s="118">
        <f t="shared" si="53"/>
        <v>0</v>
      </c>
      <c r="AR45" s="118">
        <f t="shared" si="53"/>
        <v>0</v>
      </c>
      <c r="AS45" s="118">
        <f t="shared" si="53"/>
        <v>0</v>
      </c>
      <c r="AT45" s="118">
        <f t="shared" si="53"/>
        <v>0</v>
      </c>
      <c r="AU45" s="118">
        <f t="shared" si="53"/>
        <v>0</v>
      </c>
      <c r="AV45" s="118">
        <f t="shared" si="53"/>
        <v>0</v>
      </c>
      <c r="AW45" s="118">
        <f t="shared" si="53"/>
        <v>0</v>
      </c>
      <c r="AX45" s="118">
        <f t="shared" si="53"/>
        <v>0</v>
      </c>
      <c r="AY45" s="118">
        <f t="shared" si="53"/>
        <v>0</v>
      </c>
      <c r="AZ45" s="118">
        <f t="shared" si="53"/>
        <v>0</v>
      </c>
      <c r="BA45" s="118">
        <f t="shared" si="53"/>
        <v>0</v>
      </c>
      <c r="BB45" s="118">
        <f t="shared" si="53"/>
        <v>0</v>
      </c>
      <c r="BC45" s="118">
        <f t="shared" si="53"/>
        <v>0</v>
      </c>
      <c r="BD45" s="118">
        <f t="shared" si="53"/>
        <v>0</v>
      </c>
      <c r="BE45" s="118">
        <f t="shared" si="53"/>
        <v>0</v>
      </c>
      <c r="BF45" s="118">
        <f t="shared" si="53"/>
        <v>0</v>
      </c>
      <c r="BG45" s="118">
        <f t="shared" si="53"/>
        <v>0</v>
      </c>
      <c r="BH45" s="118">
        <f t="shared" si="53"/>
        <v>0</v>
      </c>
      <c r="BI45" s="118">
        <f t="shared" si="53"/>
        <v>0</v>
      </c>
      <c r="BJ45" s="118">
        <f t="shared" si="53"/>
        <v>0</v>
      </c>
      <c r="BK45" s="118">
        <f t="shared" si="53"/>
        <v>0</v>
      </c>
      <c r="BL45" s="118">
        <f t="shared" si="53"/>
        <v>0</v>
      </c>
      <c r="BM45" s="118">
        <f t="shared" si="53"/>
        <v>0</v>
      </c>
      <c r="BN45" s="118">
        <f t="shared" si="53"/>
        <v>0</v>
      </c>
      <c r="BO45" s="118">
        <f t="shared" si="53"/>
        <v>0</v>
      </c>
      <c r="BP45" s="118">
        <f t="shared" si="53"/>
        <v>0</v>
      </c>
      <c r="BQ45" s="118">
        <f t="shared" si="53"/>
        <v>0</v>
      </c>
      <c r="BR45" s="118">
        <f t="shared" si="53"/>
        <v>0</v>
      </c>
      <c r="BS45" s="118">
        <f t="shared" si="53"/>
        <v>0</v>
      </c>
      <c r="BT45" s="118">
        <f t="shared" si="53"/>
        <v>0</v>
      </c>
      <c r="BU45" s="118">
        <f t="shared" si="53"/>
        <v>0</v>
      </c>
      <c r="BV45" s="118">
        <f t="shared" si="53"/>
        <v>0</v>
      </c>
      <c r="BW45" s="118">
        <f t="shared" si="53"/>
        <v>0</v>
      </c>
      <c r="BX45" s="118">
        <f t="shared" si="53"/>
        <v>0</v>
      </c>
      <c r="BY45" s="118">
        <f t="shared" si="53"/>
        <v>0</v>
      </c>
      <c r="BZ45" s="118">
        <f t="shared" si="53"/>
        <v>0</v>
      </c>
      <c r="CA45" s="118">
        <f t="shared" si="53"/>
        <v>0</v>
      </c>
      <c r="CB45" s="118">
        <f t="shared" ref="CB45:EM45" si="54">CB46</f>
        <v>0</v>
      </c>
      <c r="CC45" s="118">
        <f t="shared" si="54"/>
        <v>0</v>
      </c>
      <c r="CD45" s="118">
        <f t="shared" si="54"/>
        <v>0</v>
      </c>
      <c r="CE45" s="118">
        <f t="shared" si="54"/>
        <v>0</v>
      </c>
      <c r="CF45" s="118">
        <f t="shared" si="54"/>
        <v>0</v>
      </c>
      <c r="CG45" s="118">
        <f t="shared" si="54"/>
        <v>0</v>
      </c>
      <c r="CH45" s="118">
        <f t="shared" si="54"/>
        <v>0</v>
      </c>
      <c r="CI45" s="118">
        <f t="shared" si="54"/>
        <v>0</v>
      </c>
      <c r="CJ45" s="118">
        <f t="shared" si="54"/>
        <v>0</v>
      </c>
      <c r="CK45" s="118">
        <f t="shared" si="54"/>
        <v>0</v>
      </c>
      <c r="CL45" s="118">
        <f t="shared" si="54"/>
        <v>0</v>
      </c>
      <c r="CM45" s="118">
        <f t="shared" si="54"/>
        <v>0</v>
      </c>
      <c r="CN45" s="118">
        <f t="shared" si="54"/>
        <v>0</v>
      </c>
      <c r="CO45" s="118">
        <f t="shared" si="54"/>
        <v>0</v>
      </c>
      <c r="CP45" s="118">
        <f t="shared" si="54"/>
        <v>0</v>
      </c>
      <c r="CQ45" s="118">
        <f t="shared" si="54"/>
        <v>0</v>
      </c>
      <c r="CR45" s="118">
        <f t="shared" si="54"/>
        <v>0</v>
      </c>
      <c r="CS45" s="118">
        <f t="shared" si="54"/>
        <v>0</v>
      </c>
      <c r="CT45" s="118">
        <f t="shared" si="54"/>
        <v>0</v>
      </c>
      <c r="CU45" s="118">
        <f t="shared" si="54"/>
        <v>0</v>
      </c>
      <c r="CV45" s="118">
        <f t="shared" si="54"/>
        <v>0</v>
      </c>
      <c r="CW45" s="118">
        <f t="shared" si="54"/>
        <v>0</v>
      </c>
      <c r="CX45" s="118">
        <f t="shared" si="54"/>
        <v>0</v>
      </c>
      <c r="CY45" s="118">
        <f t="shared" si="54"/>
        <v>0</v>
      </c>
      <c r="CZ45" s="118">
        <f t="shared" si="54"/>
        <v>0</v>
      </c>
      <c r="DA45" s="118">
        <f t="shared" si="54"/>
        <v>0</v>
      </c>
      <c r="DB45" s="118">
        <f t="shared" si="54"/>
        <v>0</v>
      </c>
      <c r="DC45" s="118">
        <f t="shared" si="54"/>
        <v>0</v>
      </c>
      <c r="DD45" s="118">
        <f t="shared" si="54"/>
        <v>0</v>
      </c>
      <c r="DE45" s="118">
        <f t="shared" si="54"/>
        <v>0</v>
      </c>
      <c r="DF45" s="118">
        <f t="shared" si="54"/>
        <v>0</v>
      </c>
      <c r="DG45" s="118">
        <f t="shared" si="54"/>
        <v>0</v>
      </c>
      <c r="DH45" s="118">
        <f t="shared" si="54"/>
        <v>0</v>
      </c>
      <c r="DI45" s="118">
        <f t="shared" si="54"/>
        <v>0</v>
      </c>
      <c r="DJ45" s="118">
        <f t="shared" si="54"/>
        <v>0</v>
      </c>
      <c r="DK45" s="118">
        <f t="shared" si="54"/>
        <v>0</v>
      </c>
      <c r="DL45" s="118">
        <f t="shared" si="54"/>
        <v>0</v>
      </c>
      <c r="DM45" s="118">
        <f t="shared" si="54"/>
        <v>0</v>
      </c>
      <c r="DN45" s="118">
        <f t="shared" si="54"/>
        <v>0</v>
      </c>
      <c r="DO45" s="118">
        <f t="shared" si="54"/>
        <v>0</v>
      </c>
      <c r="DP45" s="118">
        <f t="shared" si="54"/>
        <v>0</v>
      </c>
      <c r="DQ45" s="118">
        <f t="shared" si="54"/>
        <v>0</v>
      </c>
      <c r="DR45" s="118">
        <f t="shared" si="54"/>
        <v>0</v>
      </c>
      <c r="DS45" s="118">
        <f t="shared" si="54"/>
        <v>0</v>
      </c>
      <c r="DT45" s="118">
        <f t="shared" si="54"/>
        <v>0</v>
      </c>
      <c r="DU45" s="118">
        <f t="shared" si="54"/>
        <v>0</v>
      </c>
      <c r="DV45" s="118">
        <f t="shared" si="54"/>
        <v>0</v>
      </c>
      <c r="DW45" s="118">
        <f t="shared" si="54"/>
        <v>0</v>
      </c>
      <c r="DX45" s="118">
        <f t="shared" si="54"/>
        <v>0</v>
      </c>
      <c r="DY45" s="118">
        <f t="shared" si="54"/>
        <v>0</v>
      </c>
      <c r="DZ45" s="118">
        <f t="shared" si="54"/>
        <v>0</v>
      </c>
      <c r="EA45" s="118">
        <f t="shared" si="54"/>
        <v>0</v>
      </c>
      <c r="EB45" s="118">
        <f t="shared" si="54"/>
        <v>0</v>
      </c>
      <c r="EC45" s="118">
        <f t="shared" si="54"/>
        <v>0</v>
      </c>
      <c r="ED45" s="118">
        <f t="shared" si="54"/>
        <v>0</v>
      </c>
      <c r="EE45" s="118">
        <f t="shared" si="54"/>
        <v>0</v>
      </c>
      <c r="EF45" s="118">
        <f t="shared" si="54"/>
        <v>0</v>
      </c>
      <c r="EG45" s="118">
        <f t="shared" si="54"/>
        <v>0</v>
      </c>
      <c r="EH45" s="118">
        <f t="shared" si="54"/>
        <v>0</v>
      </c>
      <c r="EI45" s="118">
        <f t="shared" si="54"/>
        <v>0</v>
      </c>
      <c r="EJ45" s="118">
        <f t="shared" si="54"/>
        <v>0</v>
      </c>
      <c r="EK45" s="118">
        <f t="shared" si="54"/>
        <v>0</v>
      </c>
      <c r="EL45" s="118">
        <f t="shared" si="54"/>
        <v>0</v>
      </c>
      <c r="EM45" s="118">
        <f t="shared" si="54"/>
        <v>0</v>
      </c>
      <c r="EN45" s="118">
        <f t="shared" ref="EN45:ER45" si="55">EN46</f>
        <v>0</v>
      </c>
      <c r="EO45" s="118"/>
      <c r="EP45" s="118"/>
      <c r="EQ45" s="118">
        <f t="shared" si="55"/>
        <v>30</v>
      </c>
      <c r="ER45" s="118">
        <f t="shared" si="55"/>
        <v>935155.19999999995</v>
      </c>
    </row>
    <row r="46" spans="1:148" s="124" customFormat="1" ht="15.75" customHeight="1" x14ac:dyDescent="0.25">
      <c r="A46" s="55"/>
      <c r="B46" s="55">
        <v>26</v>
      </c>
      <c r="C46" s="56" t="s">
        <v>223</v>
      </c>
      <c r="D46" s="106" t="s">
        <v>224</v>
      </c>
      <c r="E46" s="58">
        <v>13916</v>
      </c>
      <c r="F46" s="59">
        <v>1.6</v>
      </c>
      <c r="G46" s="60"/>
      <c r="H46" s="103">
        <v>1</v>
      </c>
      <c r="I46" s="103"/>
      <c r="J46" s="119"/>
      <c r="K46" s="101">
        <v>1.4</v>
      </c>
      <c r="L46" s="101">
        <v>1.68</v>
      </c>
      <c r="M46" s="101">
        <v>2.23</v>
      </c>
      <c r="N46" s="104">
        <v>2.57</v>
      </c>
      <c r="O46" s="63"/>
      <c r="P46" s="120">
        <f>O46*E46*F46*H46*K46*$P$10</f>
        <v>0</v>
      </c>
      <c r="Q46" s="105">
        <v>30</v>
      </c>
      <c r="R46" s="120">
        <f>Q46*E46*F46*H46*K46*$R$10</f>
        <v>935155.19999999995</v>
      </c>
      <c r="S46" s="65"/>
      <c r="T46" s="121">
        <f>S46*E46*F46*H46*K46*$T$10</f>
        <v>0</v>
      </c>
      <c r="U46" s="63"/>
      <c r="V46" s="120">
        <f>SUM(U46*E46*F46*H46*K46*$V$10)</f>
        <v>0</v>
      </c>
      <c r="W46" s="63"/>
      <c r="X46" s="121">
        <f>SUM(W46*E46*F46*H46*K46*$X$10)</f>
        <v>0</v>
      </c>
      <c r="Y46" s="63"/>
      <c r="Z46" s="120">
        <f>SUM(Y46*E46*F46*H46*K46*$Z$10)</f>
        <v>0</v>
      </c>
      <c r="AA46" s="65"/>
      <c r="AB46" s="120">
        <f>SUM(AA46*E46*F46*H46*K46*$AB$10)</f>
        <v>0</v>
      </c>
      <c r="AC46" s="120"/>
      <c r="AD46" s="120"/>
      <c r="AE46" s="65"/>
      <c r="AF46" s="120">
        <f>SUM(AE46*E46*F46*H46*K46*$AF$10)</f>
        <v>0</v>
      </c>
      <c r="AG46" s="65"/>
      <c r="AH46" s="120">
        <f>SUM(AG46*E46*F46*H46*L46*$AH$10)</f>
        <v>0</v>
      </c>
      <c r="AI46" s="65"/>
      <c r="AJ46" s="120">
        <f>SUM(AI46*E46*F46*H46*L46*$AJ$10)</f>
        <v>0</v>
      </c>
      <c r="AK46" s="63"/>
      <c r="AL46" s="120">
        <f>SUM(AK46*E46*F46*H46*K46*$AL$10)</f>
        <v>0</v>
      </c>
      <c r="AM46" s="121"/>
      <c r="AN46" s="121">
        <f>SUM(AM46*E46*F46*H46*K46*$AN$10)</f>
        <v>0</v>
      </c>
      <c r="AO46" s="63"/>
      <c r="AP46" s="120">
        <f>SUM(AO46*E46*F46*H46*K46*$AP$10)</f>
        <v>0</v>
      </c>
      <c r="AQ46" s="63"/>
      <c r="AR46" s="120">
        <f>SUM(AQ46*E46*F46*H46*K46*$AR$10)</f>
        <v>0</v>
      </c>
      <c r="AS46" s="65"/>
      <c r="AT46" s="120">
        <f>SUM(E46*F46*H46*K46*AS46*$AT$10)</f>
        <v>0</v>
      </c>
      <c r="AU46" s="65"/>
      <c r="AV46" s="120">
        <f>SUM(AU46*E46*F46*H46*K46*$AV$10)</f>
        <v>0</v>
      </c>
      <c r="AW46" s="63"/>
      <c r="AX46" s="120">
        <f>SUM(AW46*E46*F46*H46*K46*$AX$10)</f>
        <v>0</v>
      </c>
      <c r="AY46" s="63"/>
      <c r="AZ46" s="121">
        <f>SUM(AY46*E46*F46*H46*K46*$AZ$10)</f>
        <v>0</v>
      </c>
      <c r="BA46" s="63"/>
      <c r="BB46" s="120">
        <f>SUM(BA46*E46*F46*H46*K46*$BB$10)</f>
        <v>0</v>
      </c>
      <c r="BC46" s="63"/>
      <c r="BD46" s="120">
        <f>SUM(BC46*E46*F46*H46*K46*$BD$10)</f>
        <v>0</v>
      </c>
      <c r="BE46" s="63"/>
      <c r="BF46" s="120">
        <f>SUM(BE46*E46*F46*H46*K46*$BF$10)</f>
        <v>0</v>
      </c>
      <c r="BG46" s="63"/>
      <c r="BH46" s="120">
        <f>SUM(BG46*E46*F46*H46*K46*$BH$10)</f>
        <v>0</v>
      </c>
      <c r="BI46" s="63"/>
      <c r="BJ46" s="120">
        <f>BI46*E46*F46*H46*K46*$BJ$10</f>
        <v>0</v>
      </c>
      <c r="BK46" s="63"/>
      <c r="BL46" s="120">
        <f>BK46*E46*F46*H46*K46*$BL$10</f>
        <v>0</v>
      </c>
      <c r="BM46" s="63"/>
      <c r="BN46" s="120">
        <f>BM46*E46*F46*H46*K46*$BN$10</f>
        <v>0</v>
      </c>
      <c r="BO46" s="63"/>
      <c r="BP46" s="120">
        <f>SUM(BO46*E46*F46*H46*K46*$BP$10)</f>
        <v>0</v>
      </c>
      <c r="BQ46" s="63"/>
      <c r="BR46" s="120">
        <f>SUM(BQ46*E46*F46*H46*K46*$BR$10)</f>
        <v>0</v>
      </c>
      <c r="BS46" s="63"/>
      <c r="BT46" s="120">
        <f>SUM(BS46*E46*F46*H46*K46*$BT$10)</f>
        <v>0</v>
      </c>
      <c r="BU46" s="63"/>
      <c r="BV46" s="120">
        <f>SUM(BU46*E46*F46*H46*K46*$BV$10)</f>
        <v>0</v>
      </c>
      <c r="BW46" s="63"/>
      <c r="BX46" s="120">
        <f>SUM(BW46*E46*F46*H46*K46*$BX$10)</f>
        <v>0</v>
      </c>
      <c r="BY46" s="67"/>
      <c r="BZ46" s="122">
        <f>BY46*E46*F46*H46*K46*$BZ$10</f>
        <v>0</v>
      </c>
      <c r="CA46" s="63"/>
      <c r="CB46" s="120">
        <f>SUM(CA46*E46*F46*H46*K46*$CB$10)</f>
        <v>0</v>
      </c>
      <c r="CC46" s="65"/>
      <c r="CD46" s="120">
        <f>SUM(CC46*E46*F46*H46*K46*$CD$10)</f>
        <v>0</v>
      </c>
      <c r="CE46" s="63"/>
      <c r="CF46" s="120">
        <f>SUM(CE46*E46*F46*H46*K46*$CF$10)</f>
        <v>0</v>
      </c>
      <c r="CG46" s="63"/>
      <c r="CH46" s="120">
        <f>SUM(CG46*E46*F46*H46*K46*$CH$10)</f>
        <v>0</v>
      </c>
      <c r="CI46" s="63"/>
      <c r="CJ46" s="120">
        <f>CI46*E46*F46*H46*K46*$CJ$10</f>
        <v>0</v>
      </c>
      <c r="CK46" s="109"/>
      <c r="CL46" s="120">
        <f>SUM(CK46*E46*F46*H46*K46*$CL$10)</f>
        <v>0</v>
      </c>
      <c r="CM46" s="65"/>
      <c r="CN46" s="120">
        <f>SUM(CM46*E46*F46*H46*L46*$CN$10)</f>
        <v>0</v>
      </c>
      <c r="CO46" s="63"/>
      <c r="CP46" s="120">
        <f>SUM(CO46*E46*F46*H46*L46*$CP$10)</f>
        <v>0</v>
      </c>
      <c r="CQ46" s="63"/>
      <c r="CR46" s="120">
        <f>SUM(CQ46*E46*F46*H46*L46*$CR$10)</f>
        <v>0</v>
      </c>
      <c r="CS46" s="65"/>
      <c r="CT46" s="120">
        <f>SUM(CS46*E46*F46*H46*L46*$CT$10)</f>
        <v>0</v>
      </c>
      <c r="CU46" s="65"/>
      <c r="CV46" s="120">
        <f>SUM(CU46*E46*F46*H46*L46*$CV$10)</f>
        <v>0</v>
      </c>
      <c r="CW46" s="65"/>
      <c r="CX46" s="120">
        <f>SUM(CW46*E46*F46*H46*L46*$CX$10)</f>
        <v>0</v>
      </c>
      <c r="CY46" s="63"/>
      <c r="CZ46" s="120">
        <f>SUM(CY46*E46*F46*H46*L46*$CZ$10)</f>
        <v>0</v>
      </c>
      <c r="DA46" s="63"/>
      <c r="DB46" s="120">
        <f>SUM(DA46*E46*F46*H46*L46*$DB$10)</f>
        <v>0</v>
      </c>
      <c r="DC46" s="63"/>
      <c r="DD46" s="120">
        <f>SUM(DC46*E46*F46*H46*L46*$DD$10)</f>
        <v>0</v>
      </c>
      <c r="DE46" s="65"/>
      <c r="DF46" s="120">
        <f>SUM(DE46*E46*F46*H46*L46*$DF$10)</f>
        <v>0</v>
      </c>
      <c r="DG46" s="63"/>
      <c r="DH46" s="120">
        <f>SUM(DG46*E46*F46*H46*L46*$DH$10)</f>
        <v>0</v>
      </c>
      <c r="DI46" s="63"/>
      <c r="DJ46" s="120">
        <f>SUM(DI46*E46*F46*H46*L46*$DJ$10)</f>
        <v>0</v>
      </c>
      <c r="DK46" s="63"/>
      <c r="DL46" s="120">
        <f>SUM(DK46*E46*F46*H46*L46*$DL$10)</f>
        <v>0</v>
      </c>
      <c r="DM46" s="63"/>
      <c r="DN46" s="120">
        <f>SUM(DM46*E46*F46*H46*L46*$DN$10)</f>
        <v>0</v>
      </c>
      <c r="DO46" s="63"/>
      <c r="DP46" s="120">
        <f>SUM(DO46*E46*F46*H46*L46*$DP$10)</f>
        <v>0</v>
      </c>
      <c r="DQ46" s="63"/>
      <c r="DR46" s="120">
        <f>DQ46*E46*F46*H46*L46*$DR$10</f>
        <v>0</v>
      </c>
      <c r="DS46" s="63"/>
      <c r="DT46" s="120">
        <f>SUM(DS46*E46*F46*H46*L46*$DT$10)</f>
        <v>0</v>
      </c>
      <c r="DU46" s="63"/>
      <c r="DV46" s="120">
        <f>SUM(DU46*E46*F46*H46*L46*$DV$10)</f>
        <v>0</v>
      </c>
      <c r="DW46" s="63"/>
      <c r="DX46" s="120">
        <f>SUM(DW46*E46*F46*H46*M46*$DX$10)</f>
        <v>0</v>
      </c>
      <c r="DY46" s="63"/>
      <c r="DZ46" s="120">
        <f>SUM(DY46*E46*F46*H46*N46*$DZ$10)</f>
        <v>0</v>
      </c>
      <c r="EA46" s="63"/>
      <c r="EB46" s="120">
        <f>SUM(EA46*E46*F46*H46*K46*$EB$10)</f>
        <v>0</v>
      </c>
      <c r="EC46" s="63"/>
      <c r="ED46" s="120">
        <f>SUM(EC46*E46*F46*H46*K46*$ED$10)</f>
        <v>0</v>
      </c>
      <c r="EE46" s="63"/>
      <c r="EF46" s="120">
        <f>SUM(EE46*E46*F46*H46*K46*$EF$10)</f>
        <v>0</v>
      </c>
      <c r="EG46" s="63"/>
      <c r="EH46" s="120">
        <f>SUM(EG46*E46*F46*H46*K46*$EH$10)</f>
        <v>0</v>
      </c>
      <c r="EI46" s="63"/>
      <c r="EJ46" s="120">
        <f>EI46*E46*F46*H46*K46*$EJ$10</f>
        <v>0</v>
      </c>
      <c r="EK46" s="63"/>
      <c r="EL46" s="120">
        <f>EK46*E46*F46*H46*K46*$EL$10</f>
        <v>0</v>
      </c>
      <c r="EM46" s="123"/>
      <c r="EN46" s="120"/>
      <c r="EO46" s="69"/>
      <c r="EP46" s="69"/>
      <c r="EQ46" s="70">
        <f>SUM(O46,Y46,Q46,S46,AA46,U46,W46,AE46,AG46,AI46,AK46,AM46,AS46,AU46,AW46,AQ46,CM46,CS46,CW46,CA46,CC46,DC46,DE46,DG46,DI46,DK46,DM46,DO46,AY46,AO46,BA46,BC46,BE46,BG46,BI46,BK46,BM46,BO46,BQ46,BS46,BU46,EE46,EG46,EA46,EC46,BW46,BY46,CU46,CO46,CQ46,CY46,DA46,CE46,CG46,CI46,CK46,DQ46,DS46,DU46,DW46,DY46,EI46,EK46,EM46)</f>
        <v>30</v>
      </c>
      <c r="ER46" s="70">
        <f>SUM(P46,Z46,R46,T46,AB46,V46,X46,AF46,AH46,AJ46,AL46,AN46,AT46,AV46,AX46,AR46,CN46,CT46,CX46,CB46,CD46,DD46,DF46,DH46,DJ46,DL46,DN46,DP46,AZ46,AP46,BB46,BD46,BF46,BH46,BJ46,BL46,BN46,BP46,BR46,BT46,BV46,EF46,EH46,EB46,ED46,BX46,BZ46,CV46,CP46,CR46,CZ46,DB46,CF46,CH46,CJ46,CL46,DR46,DT46,DV46,DX46,DZ46,EJ46,EL46,EN46)</f>
        <v>935155.19999999995</v>
      </c>
    </row>
    <row r="47" spans="1:148" s="110" customFormat="1" ht="15" customHeight="1" x14ac:dyDescent="0.25">
      <c r="A47" s="182">
        <v>11</v>
      </c>
      <c r="B47" s="182"/>
      <c r="C47" s="53" t="s">
        <v>225</v>
      </c>
      <c r="D47" s="137" t="s">
        <v>226</v>
      </c>
      <c r="E47" s="58">
        <v>13916</v>
      </c>
      <c r="F47" s="181"/>
      <c r="G47" s="60"/>
      <c r="H47" s="54"/>
      <c r="I47" s="99"/>
      <c r="J47" s="99"/>
      <c r="K47" s="183"/>
      <c r="L47" s="183"/>
      <c r="M47" s="183"/>
      <c r="N47" s="184">
        <v>2.57</v>
      </c>
      <c r="O47" s="109">
        <f>SUM(O48:O49)</f>
        <v>0</v>
      </c>
      <c r="P47" s="109">
        <f t="shared" ref="P47:CA47" si="56">SUM(P48:P49)</f>
        <v>0</v>
      </c>
      <c r="Q47" s="109">
        <f t="shared" si="56"/>
        <v>80</v>
      </c>
      <c r="R47" s="109">
        <f t="shared" si="56"/>
        <v>2246320.7199999997</v>
      </c>
      <c r="S47" s="109">
        <f t="shared" si="56"/>
        <v>0</v>
      </c>
      <c r="T47" s="109">
        <f t="shared" si="56"/>
        <v>0</v>
      </c>
      <c r="U47" s="109">
        <f t="shared" si="56"/>
        <v>0</v>
      </c>
      <c r="V47" s="109">
        <f t="shared" si="56"/>
        <v>0</v>
      </c>
      <c r="W47" s="109">
        <f t="shared" si="56"/>
        <v>0</v>
      </c>
      <c r="X47" s="109">
        <f t="shared" si="56"/>
        <v>0</v>
      </c>
      <c r="Y47" s="109">
        <f t="shared" si="56"/>
        <v>0</v>
      </c>
      <c r="Z47" s="109">
        <f t="shared" si="56"/>
        <v>0</v>
      </c>
      <c r="AA47" s="109">
        <f t="shared" si="56"/>
        <v>0</v>
      </c>
      <c r="AB47" s="109">
        <f t="shared" si="56"/>
        <v>0</v>
      </c>
      <c r="AC47" s="109">
        <f t="shared" si="56"/>
        <v>0</v>
      </c>
      <c r="AD47" s="109">
        <f t="shared" si="56"/>
        <v>0</v>
      </c>
      <c r="AE47" s="109">
        <f t="shared" si="56"/>
        <v>0</v>
      </c>
      <c r="AF47" s="109">
        <f t="shared" si="56"/>
        <v>0</v>
      </c>
      <c r="AG47" s="109">
        <f t="shared" si="56"/>
        <v>0</v>
      </c>
      <c r="AH47" s="109">
        <f t="shared" si="56"/>
        <v>0</v>
      </c>
      <c r="AI47" s="109">
        <f t="shared" si="56"/>
        <v>0</v>
      </c>
      <c r="AJ47" s="109">
        <f t="shared" si="56"/>
        <v>0</v>
      </c>
      <c r="AK47" s="109">
        <f t="shared" si="56"/>
        <v>0</v>
      </c>
      <c r="AL47" s="109">
        <f t="shared" si="56"/>
        <v>0</v>
      </c>
      <c r="AM47" s="109">
        <f t="shared" si="56"/>
        <v>0</v>
      </c>
      <c r="AN47" s="109">
        <f t="shared" si="56"/>
        <v>0</v>
      </c>
      <c r="AO47" s="109">
        <f t="shared" si="56"/>
        <v>20</v>
      </c>
      <c r="AP47" s="109">
        <f t="shared" si="56"/>
        <v>529921.28000000003</v>
      </c>
      <c r="AQ47" s="109">
        <f t="shared" si="56"/>
        <v>0</v>
      </c>
      <c r="AR47" s="109">
        <f t="shared" si="56"/>
        <v>0</v>
      </c>
      <c r="AS47" s="109">
        <f t="shared" si="56"/>
        <v>0</v>
      </c>
      <c r="AT47" s="109">
        <f t="shared" si="56"/>
        <v>0</v>
      </c>
      <c r="AU47" s="109">
        <f t="shared" si="56"/>
        <v>0</v>
      </c>
      <c r="AV47" s="109">
        <f t="shared" si="56"/>
        <v>0</v>
      </c>
      <c r="AW47" s="109">
        <f t="shared" si="56"/>
        <v>0</v>
      </c>
      <c r="AX47" s="109">
        <f t="shared" si="56"/>
        <v>0</v>
      </c>
      <c r="AY47" s="109">
        <f t="shared" si="56"/>
        <v>0</v>
      </c>
      <c r="AZ47" s="109">
        <f t="shared" si="56"/>
        <v>0</v>
      </c>
      <c r="BA47" s="109">
        <f t="shared" si="56"/>
        <v>0</v>
      </c>
      <c r="BB47" s="109">
        <f t="shared" si="56"/>
        <v>0</v>
      </c>
      <c r="BC47" s="109">
        <f t="shared" si="56"/>
        <v>0</v>
      </c>
      <c r="BD47" s="109">
        <f t="shared" si="56"/>
        <v>0</v>
      </c>
      <c r="BE47" s="109">
        <f t="shared" si="56"/>
        <v>0</v>
      </c>
      <c r="BF47" s="109">
        <f t="shared" si="56"/>
        <v>0</v>
      </c>
      <c r="BG47" s="109">
        <f t="shared" si="56"/>
        <v>0</v>
      </c>
      <c r="BH47" s="109">
        <f t="shared" si="56"/>
        <v>0</v>
      </c>
      <c r="BI47" s="109">
        <f t="shared" si="56"/>
        <v>0</v>
      </c>
      <c r="BJ47" s="109">
        <f t="shared" si="56"/>
        <v>0</v>
      </c>
      <c r="BK47" s="109">
        <f t="shared" si="56"/>
        <v>0</v>
      </c>
      <c r="BL47" s="109">
        <f t="shared" si="56"/>
        <v>0</v>
      </c>
      <c r="BM47" s="109">
        <f t="shared" si="56"/>
        <v>0</v>
      </c>
      <c r="BN47" s="109">
        <f t="shared" si="56"/>
        <v>0</v>
      </c>
      <c r="BO47" s="109">
        <f t="shared" si="56"/>
        <v>0</v>
      </c>
      <c r="BP47" s="109">
        <f t="shared" si="56"/>
        <v>0</v>
      </c>
      <c r="BQ47" s="109">
        <f t="shared" si="56"/>
        <v>17</v>
      </c>
      <c r="BR47" s="109">
        <f t="shared" si="56"/>
        <v>470694.78399999999</v>
      </c>
      <c r="BS47" s="109">
        <f t="shared" si="56"/>
        <v>0</v>
      </c>
      <c r="BT47" s="109">
        <f t="shared" si="56"/>
        <v>0</v>
      </c>
      <c r="BU47" s="109">
        <f t="shared" si="56"/>
        <v>0</v>
      </c>
      <c r="BV47" s="109">
        <f t="shared" si="56"/>
        <v>0</v>
      </c>
      <c r="BW47" s="109">
        <f t="shared" si="56"/>
        <v>0</v>
      </c>
      <c r="BX47" s="109">
        <f t="shared" si="56"/>
        <v>0</v>
      </c>
      <c r="BY47" s="109">
        <f t="shared" si="56"/>
        <v>0</v>
      </c>
      <c r="BZ47" s="109">
        <f t="shared" si="56"/>
        <v>0</v>
      </c>
      <c r="CA47" s="109">
        <f t="shared" si="56"/>
        <v>0</v>
      </c>
      <c r="CB47" s="109">
        <f t="shared" ref="CB47:EM47" si="57">SUM(CB48:CB49)</f>
        <v>0</v>
      </c>
      <c r="CC47" s="109">
        <f t="shared" si="57"/>
        <v>0</v>
      </c>
      <c r="CD47" s="109">
        <f t="shared" si="57"/>
        <v>0</v>
      </c>
      <c r="CE47" s="109">
        <f t="shared" si="57"/>
        <v>0</v>
      </c>
      <c r="CF47" s="109">
        <f t="shared" si="57"/>
        <v>0</v>
      </c>
      <c r="CG47" s="109">
        <f t="shared" si="57"/>
        <v>0</v>
      </c>
      <c r="CH47" s="109">
        <f t="shared" si="57"/>
        <v>0</v>
      </c>
      <c r="CI47" s="109">
        <f t="shared" si="57"/>
        <v>0</v>
      </c>
      <c r="CJ47" s="109">
        <f t="shared" si="57"/>
        <v>0</v>
      </c>
      <c r="CK47" s="109">
        <f t="shared" si="57"/>
        <v>0</v>
      </c>
      <c r="CL47" s="109">
        <f t="shared" si="57"/>
        <v>0</v>
      </c>
      <c r="CM47" s="109">
        <f t="shared" si="57"/>
        <v>0</v>
      </c>
      <c r="CN47" s="109">
        <f t="shared" si="57"/>
        <v>0</v>
      </c>
      <c r="CO47" s="109">
        <f t="shared" si="57"/>
        <v>0</v>
      </c>
      <c r="CP47" s="109">
        <f t="shared" si="57"/>
        <v>0</v>
      </c>
      <c r="CQ47" s="109">
        <f t="shared" si="57"/>
        <v>0</v>
      </c>
      <c r="CR47" s="109">
        <f t="shared" si="57"/>
        <v>0</v>
      </c>
      <c r="CS47" s="109">
        <f t="shared" si="57"/>
        <v>0</v>
      </c>
      <c r="CT47" s="109">
        <f t="shared" si="57"/>
        <v>0</v>
      </c>
      <c r="CU47" s="109">
        <f t="shared" si="57"/>
        <v>5</v>
      </c>
      <c r="CV47" s="109">
        <f t="shared" si="57"/>
        <v>158976.38399999999</v>
      </c>
      <c r="CW47" s="109">
        <f t="shared" si="57"/>
        <v>0</v>
      </c>
      <c r="CX47" s="109">
        <f t="shared" si="57"/>
        <v>0</v>
      </c>
      <c r="CY47" s="109">
        <f t="shared" si="57"/>
        <v>0</v>
      </c>
      <c r="CZ47" s="109">
        <f t="shared" si="57"/>
        <v>0</v>
      </c>
      <c r="DA47" s="109">
        <f t="shared" si="57"/>
        <v>0</v>
      </c>
      <c r="DB47" s="109">
        <f t="shared" si="57"/>
        <v>0</v>
      </c>
      <c r="DC47" s="109">
        <f t="shared" si="57"/>
        <v>19</v>
      </c>
      <c r="DD47" s="109">
        <f t="shared" si="57"/>
        <v>604110.25919999997</v>
      </c>
      <c r="DE47" s="109">
        <f t="shared" si="57"/>
        <v>0</v>
      </c>
      <c r="DF47" s="109">
        <f t="shared" si="57"/>
        <v>0</v>
      </c>
      <c r="DG47" s="109">
        <f t="shared" si="57"/>
        <v>0</v>
      </c>
      <c r="DH47" s="109">
        <f t="shared" si="57"/>
        <v>0</v>
      </c>
      <c r="DI47" s="109">
        <f t="shared" si="57"/>
        <v>0</v>
      </c>
      <c r="DJ47" s="109">
        <f t="shared" si="57"/>
        <v>0</v>
      </c>
      <c r="DK47" s="109">
        <f t="shared" si="57"/>
        <v>0</v>
      </c>
      <c r="DL47" s="109">
        <f t="shared" si="57"/>
        <v>0</v>
      </c>
      <c r="DM47" s="109">
        <f t="shared" si="57"/>
        <v>0</v>
      </c>
      <c r="DN47" s="109">
        <f t="shared" si="57"/>
        <v>0</v>
      </c>
      <c r="DO47" s="109">
        <f t="shared" si="57"/>
        <v>0</v>
      </c>
      <c r="DP47" s="109">
        <f t="shared" si="57"/>
        <v>0</v>
      </c>
      <c r="DQ47" s="109">
        <f t="shared" si="57"/>
        <v>0</v>
      </c>
      <c r="DR47" s="109">
        <f t="shared" si="57"/>
        <v>0</v>
      </c>
      <c r="DS47" s="109">
        <f t="shared" si="57"/>
        <v>1</v>
      </c>
      <c r="DT47" s="109">
        <f t="shared" si="57"/>
        <v>34834.531199999998</v>
      </c>
      <c r="DU47" s="109">
        <f t="shared" si="57"/>
        <v>0</v>
      </c>
      <c r="DV47" s="109">
        <f t="shared" si="57"/>
        <v>0</v>
      </c>
      <c r="DW47" s="109">
        <f t="shared" si="57"/>
        <v>0</v>
      </c>
      <c r="DX47" s="109">
        <f t="shared" si="57"/>
        <v>0</v>
      </c>
      <c r="DY47" s="109">
        <f t="shared" si="57"/>
        <v>0</v>
      </c>
      <c r="DZ47" s="109">
        <f t="shared" si="57"/>
        <v>0</v>
      </c>
      <c r="EA47" s="109">
        <f t="shared" si="57"/>
        <v>0</v>
      </c>
      <c r="EB47" s="109">
        <f t="shared" si="57"/>
        <v>0</v>
      </c>
      <c r="EC47" s="109">
        <f t="shared" si="57"/>
        <v>0</v>
      </c>
      <c r="ED47" s="109">
        <f t="shared" si="57"/>
        <v>0</v>
      </c>
      <c r="EE47" s="109">
        <f t="shared" si="57"/>
        <v>0</v>
      </c>
      <c r="EF47" s="109">
        <f t="shared" si="57"/>
        <v>0</v>
      </c>
      <c r="EG47" s="109">
        <f t="shared" si="57"/>
        <v>0</v>
      </c>
      <c r="EH47" s="109">
        <f t="shared" si="57"/>
        <v>0</v>
      </c>
      <c r="EI47" s="109">
        <f t="shared" si="57"/>
        <v>0</v>
      </c>
      <c r="EJ47" s="109">
        <f t="shared" si="57"/>
        <v>0</v>
      </c>
      <c r="EK47" s="109">
        <f t="shared" si="57"/>
        <v>0</v>
      </c>
      <c r="EL47" s="109">
        <f t="shared" si="57"/>
        <v>0</v>
      </c>
      <c r="EM47" s="109">
        <f t="shared" si="57"/>
        <v>0</v>
      </c>
      <c r="EN47" s="109">
        <f t="shared" ref="EN47:ER47" si="58">SUM(EN48:EN49)</f>
        <v>0</v>
      </c>
      <c r="EO47" s="109"/>
      <c r="EP47" s="109"/>
      <c r="EQ47" s="109">
        <f t="shared" si="58"/>
        <v>142</v>
      </c>
      <c r="ER47" s="109">
        <f t="shared" si="58"/>
        <v>4044857.9584000004</v>
      </c>
    </row>
    <row r="48" spans="1:148" s="1" customFormat="1" ht="15.75" customHeight="1" x14ac:dyDescent="0.25">
      <c r="A48" s="55"/>
      <c r="B48" s="55">
        <v>27</v>
      </c>
      <c r="C48" s="56" t="s">
        <v>227</v>
      </c>
      <c r="D48" s="100" t="s">
        <v>228</v>
      </c>
      <c r="E48" s="58">
        <v>13916</v>
      </c>
      <c r="F48" s="59">
        <v>1.49</v>
      </c>
      <c r="G48" s="60"/>
      <c r="H48" s="61">
        <v>1</v>
      </c>
      <c r="I48" s="107"/>
      <c r="J48" s="107"/>
      <c r="K48" s="101">
        <v>1.4</v>
      </c>
      <c r="L48" s="101">
        <v>1.68</v>
      </c>
      <c r="M48" s="101">
        <v>2.23</v>
      </c>
      <c r="N48" s="104">
        <v>2.57</v>
      </c>
      <c r="O48" s="63">
        <v>0</v>
      </c>
      <c r="P48" s="64">
        <f>O48*E48*F48*H48*K48*$P$10</f>
        <v>0</v>
      </c>
      <c r="Q48" s="105">
        <v>50</v>
      </c>
      <c r="R48" s="64">
        <f>Q48*E48*F48*H48*K48*$R$10</f>
        <v>1451438.7999999998</v>
      </c>
      <c r="S48" s="65">
        <v>0</v>
      </c>
      <c r="T48" s="65">
        <f>S48*E48*F48*H48*K48*$T$10</f>
        <v>0</v>
      </c>
      <c r="U48" s="63">
        <v>0</v>
      </c>
      <c r="V48" s="64">
        <f>SUM(U48*E48*F48*H48*K48*$V$10)</f>
        <v>0</v>
      </c>
      <c r="W48" s="63"/>
      <c r="X48" s="65">
        <f>SUM(W48*E48*F48*H48*K48*$X$10)</f>
        <v>0</v>
      </c>
      <c r="Y48" s="63"/>
      <c r="Z48" s="64">
        <f>SUM(Y48*E48*F48*H48*K48*$Z$10)</f>
        <v>0</v>
      </c>
      <c r="AA48" s="65">
        <v>0</v>
      </c>
      <c r="AB48" s="64">
        <f>SUM(AA48*E48*F48*H48*K48*$AB$10)</f>
        <v>0</v>
      </c>
      <c r="AC48" s="64"/>
      <c r="AD48" s="64"/>
      <c r="AE48" s="65"/>
      <c r="AF48" s="64">
        <f>SUM(AE48*E48*F48*H48*K48*$AF$10)</f>
        <v>0</v>
      </c>
      <c r="AG48" s="65"/>
      <c r="AH48" s="64">
        <f>SUM(AG48*E48*F48*H48*L48*$AH$10)</f>
        <v>0</v>
      </c>
      <c r="AI48" s="65">
        <v>0</v>
      </c>
      <c r="AJ48" s="64">
        <f>SUM(AI48*E48*F48*H48*L48*$AJ$10)</f>
        <v>0</v>
      </c>
      <c r="AK48" s="63"/>
      <c r="AL48" s="64">
        <f>SUM(AK48*E48*F48*H48*K48*$AL$10)</f>
        <v>0</v>
      </c>
      <c r="AM48" s="65"/>
      <c r="AN48" s="65">
        <f>SUM(AM48*E48*F48*H48*K48*$AN$10)</f>
        <v>0</v>
      </c>
      <c r="AO48" s="63"/>
      <c r="AP48" s="64">
        <f>SUM(AO48*E48*F48*H48*K48*$AP$10)</f>
        <v>0</v>
      </c>
      <c r="AQ48" s="63"/>
      <c r="AR48" s="64">
        <f>SUM(AQ48*E48*F48*H48*K48*$AR$10)</f>
        <v>0</v>
      </c>
      <c r="AS48" s="65">
        <v>0</v>
      </c>
      <c r="AT48" s="64">
        <f>SUM(E48*F48*H48*K48*AS48*$AT$10)</f>
        <v>0</v>
      </c>
      <c r="AU48" s="65"/>
      <c r="AV48" s="64">
        <f>SUM(AU48*E48*F48*H48*K48*$AV$10)</f>
        <v>0</v>
      </c>
      <c r="AW48" s="63"/>
      <c r="AX48" s="64">
        <f>SUM(AW48*E48*F48*H48*K48*$AX$10)</f>
        <v>0</v>
      </c>
      <c r="AY48" s="63">
        <v>0</v>
      </c>
      <c r="AZ48" s="65">
        <f>SUM(AY48*E48*F48*H48*K48*$AZ$10)</f>
        <v>0</v>
      </c>
      <c r="BA48" s="63"/>
      <c r="BB48" s="64">
        <f>SUM(BA48*E48*F48*H48*K48*$BB$10)</f>
        <v>0</v>
      </c>
      <c r="BC48" s="63"/>
      <c r="BD48" s="64">
        <f>SUM(BC48*E48*F48*H48*K48*$BD$10)</f>
        <v>0</v>
      </c>
      <c r="BE48" s="63"/>
      <c r="BF48" s="64">
        <f>SUM(BE48*E48*F48*H48*K48*$BF$10)</f>
        <v>0</v>
      </c>
      <c r="BG48" s="63"/>
      <c r="BH48" s="64">
        <f>SUM(BG48*E48*F48*H48*K48*$BH$10)</f>
        <v>0</v>
      </c>
      <c r="BI48" s="63"/>
      <c r="BJ48" s="64">
        <f>BI48*E48*F48*H48*K48*$BJ$10</f>
        <v>0</v>
      </c>
      <c r="BK48" s="63"/>
      <c r="BL48" s="64">
        <f>BK48*E48*F48*H48*K48*$BL$10</f>
        <v>0</v>
      </c>
      <c r="BM48" s="63"/>
      <c r="BN48" s="64">
        <f>BM48*E48*F48*H48*K48*$BN$10</f>
        <v>0</v>
      </c>
      <c r="BO48" s="63"/>
      <c r="BP48" s="64">
        <f>SUM(BO48*E48*F48*H48*K48*$BP$10)</f>
        <v>0</v>
      </c>
      <c r="BQ48" s="63">
        <v>8</v>
      </c>
      <c r="BR48" s="64">
        <f>SUM(BQ48*E48*F48*H48*K48*$BR$10)</f>
        <v>232230.20799999998</v>
      </c>
      <c r="BS48" s="63"/>
      <c r="BT48" s="64">
        <f>SUM(BS48*E48*F48*H48*K48*$BT$10)</f>
        <v>0</v>
      </c>
      <c r="BU48" s="63"/>
      <c r="BV48" s="64">
        <f>SUM(BU48*E48*F48*H48*K48*$BV$10)</f>
        <v>0</v>
      </c>
      <c r="BW48" s="63"/>
      <c r="BX48" s="64">
        <f>SUM(BW48*E48*F48*H48*K48*$BX$10)</f>
        <v>0</v>
      </c>
      <c r="BY48" s="67"/>
      <c r="BZ48" s="68">
        <f>BY48*E48*F48*H48*K48*$BZ$10</f>
        <v>0</v>
      </c>
      <c r="CA48" s="63">
        <v>0</v>
      </c>
      <c r="CB48" s="64">
        <f>SUM(CA48*E48*F48*H48*K48*$CB$10)</f>
        <v>0</v>
      </c>
      <c r="CC48" s="65">
        <v>0</v>
      </c>
      <c r="CD48" s="64">
        <f>SUM(CC48*E48*F48*H48*K48*$CD$10)</f>
        <v>0</v>
      </c>
      <c r="CE48" s="63">
        <v>0</v>
      </c>
      <c r="CF48" s="64">
        <f>SUM(CE48*E48*F48*H48*K48*$CF$10)</f>
        <v>0</v>
      </c>
      <c r="CG48" s="63">
        <v>0</v>
      </c>
      <c r="CH48" s="64">
        <f>SUM(CG48*E48*F48*H48*K48*$CH$10)</f>
        <v>0</v>
      </c>
      <c r="CI48" s="63">
        <v>0</v>
      </c>
      <c r="CJ48" s="64">
        <f>CI48*E48*F48*H48*K48*$CJ$10</f>
        <v>0</v>
      </c>
      <c r="CK48" s="63"/>
      <c r="CL48" s="64">
        <f>SUM(CK48*E48*F48*H48*K48*$CL$10)</f>
        <v>0</v>
      </c>
      <c r="CM48" s="65">
        <v>0</v>
      </c>
      <c r="CN48" s="64">
        <f>SUM(CM48*E48*F48*H48*L48*$CN$10)</f>
        <v>0</v>
      </c>
      <c r="CO48" s="63">
        <v>0</v>
      </c>
      <c r="CP48" s="64">
        <f>SUM(CO48*E48*F48*H48*L48*$CP$10)</f>
        <v>0</v>
      </c>
      <c r="CQ48" s="63">
        <v>0</v>
      </c>
      <c r="CR48" s="64">
        <f>SUM(CQ48*E48*F48*H48*L48*$CR$10)</f>
        <v>0</v>
      </c>
      <c r="CS48" s="65">
        <v>0</v>
      </c>
      <c r="CT48" s="64">
        <f>SUM(CS48*E48*F48*H48*L48*$CT$10)</f>
        <v>0</v>
      </c>
      <c r="CU48" s="65"/>
      <c r="CV48" s="64">
        <f>SUM(CU48*E48*F48*H48*L48*$CV$10)</f>
        <v>0</v>
      </c>
      <c r="CW48" s="65"/>
      <c r="CX48" s="64">
        <f>SUM(CW48*E48*F48*H48*L48*$CX$10)</f>
        <v>0</v>
      </c>
      <c r="CY48" s="63"/>
      <c r="CZ48" s="64">
        <f>SUM(CY48*E48*F48*H48*L48*$CZ$10)</f>
        <v>0</v>
      </c>
      <c r="DA48" s="63">
        <v>0</v>
      </c>
      <c r="DB48" s="64">
        <f>SUM(DA48*E48*F48*H48*L48*$DB$10)</f>
        <v>0</v>
      </c>
      <c r="DC48" s="63"/>
      <c r="DD48" s="64">
        <f>SUM(DC48*E48*F48*H48*L48*$DD$10)</f>
        <v>0</v>
      </c>
      <c r="DE48" s="65">
        <v>0</v>
      </c>
      <c r="DF48" s="64">
        <f>SUM(DE48*E48*F48*H48*L48*$DF$10)</f>
        <v>0</v>
      </c>
      <c r="DG48" s="63">
        <v>0</v>
      </c>
      <c r="DH48" s="64">
        <f>SUM(DG48*E48*F48*H48*L48*$DH$10)</f>
        <v>0</v>
      </c>
      <c r="DI48" s="63">
        <v>0</v>
      </c>
      <c r="DJ48" s="64">
        <f>SUM(DI48*E48*F48*H48*L48*$DJ$10)</f>
        <v>0</v>
      </c>
      <c r="DK48" s="63"/>
      <c r="DL48" s="64">
        <f>SUM(DK48*E48*F48*H48*L48*$DL$10)</f>
        <v>0</v>
      </c>
      <c r="DM48" s="63">
        <v>0</v>
      </c>
      <c r="DN48" s="64">
        <f>SUM(DM48*E48*F48*H48*L48*$DN$10)</f>
        <v>0</v>
      </c>
      <c r="DO48" s="63"/>
      <c r="DP48" s="64">
        <f>SUM(DO48*E48*F48*H48*L48*$DP$10)</f>
        <v>0</v>
      </c>
      <c r="DQ48" s="63"/>
      <c r="DR48" s="64">
        <f>DQ48*E48*F48*H48*L48*$DR$10</f>
        <v>0</v>
      </c>
      <c r="DS48" s="63">
        <v>1</v>
      </c>
      <c r="DT48" s="64">
        <f>SUM(DS48*E48*F48*H48*L48*$DT$10)</f>
        <v>34834.531199999998</v>
      </c>
      <c r="DU48" s="63">
        <v>0</v>
      </c>
      <c r="DV48" s="64">
        <f>SUM(DU48*E48*F48*H48*L48*$DV$10)</f>
        <v>0</v>
      </c>
      <c r="DW48" s="63">
        <v>0</v>
      </c>
      <c r="DX48" s="64">
        <f>SUM(DW48*E48*F48*H48*M48*$DX$10)</f>
        <v>0</v>
      </c>
      <c r="DY48" s="63">
        <v>0</v>
      </c>
      <c r="DZ48" s="64">
        <f>SUM(DY48*E48*F48*H48*N48*$DZ$10)</f>
        <v>0</v>
      </c>
      <c r="EA48" s="63"/>
      <c r="EB48" s="64">
        <f>SUM(EA48*E48*F48*H48*K48*$EB$10)</f>
        <v>0</v>
      </c>
      <c r="EC48" s="63"/>
      <c r="ED48" s="64">
        <f>SUM(EC48*E48*F48*H48*K48*$ED$10)</f>
        <v>0</v>
      </c>
      <c r="EE48" s="63"/>
      <c r="EF48" s="64">
        <f>SUM(EE48*E48*F48*H48*K48*$EF$10)</f>
        <v>0</v>
      </c>
      <c r="EG48" s="63"/>
      <c r="EH48" s="64">
        <f>SUM(EG48*E48*F48*H48*K48*$EH$10)</f>
        <v>0</v>
      </c>
      <c r="EI48" s="63"/>
      <c r="EJ48" s="64">
        <f>EI48*E48*F48*H48*K48*$EJ$10</f>
        <v>0</v>
      </c>
      <c r="EK48" s="63"/>
      <c r="EL48" s="64">
        <f>EK48*E48*F48*H48*K48*$EL$10</f>
        <v>0</v>
      </c>
      <c r="EM48" s="63"/>
      <c r="EN48" s="64"/>
      <c r="EO48" s="69"/>
      <c r="EP48" s="69"/>
      <c r="EQ48" s="70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59</v>
      </c>
      <c r="ER48" s="70">
        <f>SUM(P48,Z48,R48,T48,AB48,V48,X48,AF48,AH48,AJ48,AL48,AN48,AT48,AV48,AX48,AR48,CN48,CT48,CX48,CB48,CD48,DD48,DF48,DH48,DJ48,DL48,DN48,DP48,AZ48,AP48,BB48,BD48,BF48,BH48,BJ48,BL48,BN48,BP48,BR48,BT48,BV48,EF48,EH48,EB48,ED48,BX48,BZ48,CV48,CP48,CR48,CZ48,DB48,CF48,CH48,CJ48,CL48,DR48,DT48,DV48,DX48,DZ48,EJ48,EL48,EN48)</f>
        <v>1718503.5392</v>
      </c>
    </row>
    <row r="49" spans="1:148" s="1" customFormat="1" ht="30" customHeight="1" x14ac:dyDescent="0.25">
      <c r="A49" s="55"/>
      <c r="B49" s="55">
        <v>28</v>
      </c>
      <c r="C49" s="56" t="s">
        <v>229</v>
      </c>
      <c r="D49" s="106" t="s">
        <v>230</v>
      </c>
      <c r="E49" s="58">
        <v>13916</v>
      </c>
      <c r="F49" s="59">
        <v>1.36</v>
      </c>
      <c r="G49" s="60"/>
      <c r="H49" s="61">
        <v>1</v>
      </c>
      <c r="I49" s="107"/>
      <c r="J49" s="107"/>
      <c r="K49" s="101">
        <v>1.4</v>
      </c>
      <c r="L49" s="101">
        <v>1.68</v>
      </c>
      <c r="M49" s="101">
        <v>2.23</v>
      </c>
      <c r="N49" s="104">
        <v>2.57</v>
      </c>
      <c r="O49" s="63"/>
      <c r="P49" s="64">
        <f>O49*E49*F49*H49*K49*$P$10</f>
        <v>0</v>
      </c>
      <c r="Q49" s="105">
        <v>30</v>
      </c>
      <c r="R49" s="64">
        <f>Q49*E49*F49*H49*K49*$R$10</f>
        <v>794881.92</v>
      </c>
      <c r="S49" s="65"/>
      <c r="T49" s="65">
        <f>S49*E49*F49*H49*K49*$T$10</f>
        <v>0</v>
      </c>
      <c r="U49" s="63"/>
      <c r="V49" s="64">
        <f>SUM(U49*E49*F49*H49*K49*$V$10)</f>
        <v>0</v>
      </c>
      <c r="W49" s="63"/>
      <c r="X49" s="65">
        <f>SUM(W49*E49*F49*H49*K49*$X$10)</f>
        <v>0</v>
      </c>
      <c r="Y49" s="63"/>
      <c r="Z49" s="64">
        <f>SUM(Y49*E49*F49*H49*K49*$Z$10)</f>
        <v>0</v>
      </c>
      <c r="AA49" s="65"/>
      <c r="AB49" s="64">
        <f>SUM(AA49*E49*F49*H49*K49*$AB$10)</f>
        <v>0</v>
      </c>
      <c r="AC49" s="64"/>
      <c r="AD49" s="64"/>
      <c r="AE49" s="65"/>
      <c r="AF49" s="64">
        <f>SUM(AE49*E49*F49*H49*K49*$AF$10)</f>
        <v>0</v>
      </c>
      <c r="AG49" s="65"/>
      <c r="AH49" s="64">
        <f>SUM(AG49*E49*F49*H49*L49*$AH$10)</f>
        <v>0</v>
      </c>
      <c r="AI49" s="65"/>
      <c r="AJ49" s="64">
        <f>SUM(AI49*E49*F49*H49*L49*$AJ$10)</f>
        <v>0</v>
      </c>
      <c r="AK49" s="63"/>
      <c r="AL49" s="64">
        <f>SUM(AK49*E49*F49*H49*K49*$AL$10)</f>
        <v>0</v>
      </c>
      <c r="AM49" s="65"/>
      <c r="AN49" s="65">
        <f>SUM(AM49*E49*F49*H49*K49*$AN$10)</f>
        <v>0</v>
      </c>
      <c r="AO49" s="63">
        <v>20</v>
      </c>
      <c r="AP49" s="64">
        <f>SUM(AO49*E49*F49*H49*K49*$AP$10)</f>
        <v>529921.28000000003</v>
      </c>
      <c r="AQ49" s="63"/>
      <c r="AR49" s="64">
        <f>SUM(AQ49*E49*F49*H49*K49*$AR$10)</f>
        <v>0</v>
      </c>
      <c r="AS49" s="65"/>
      <c r="AT49" s="64">
        <f>SUM(E49*F49*H49*K49*AS49*$AT$10)</f>
        <v>0</v>
      </c>
      <c r="AU49" s="65"/>
      <c r="AV49" s="64">
        <f>SUM(AU49*E49*F49*H49*K49*$AV$10)</f>
        <v>0</v>
      </c>
      <c r="AW49" s="63"/>
      <c r="AX49" s="64">
        <f>SUM(AW49*E49*F49*H49*K49*$AX$10)</f>
        <v>0</v>
      </c>
      <c r="AY49" s="63"/>
      <c r="AZ49" s="65">
        <f>SUM(AY49*E49*F49*H49*K49*$AZ$10)</f>
        <v>0</v>
      </c>
      <c r="BA49" s="63"/>
      <c r="BB49" s="64">
        <f>SUM(BA49*E49*F49*H49*K49*$BB$10)</f>
        <v>0</v>
      </c>
      <c r="BC49" s="63"/>
      <c r="BD49" s="64">
        <f>SUM(BC49*E49*F49*H49*K49*$BD$10)</f>
        <v>0</v>
      </c>
      <c r="BE49" s="63"/>
      <c r="BF49" s="64">
        <f>SUM(BE49*E49*F49*H49*K49*$BF$10)</f>
        <v>0</v>
      </c>
      <c r="BG49" s="63"/>
      <c r="BH49" s="64">
        <f>SUM(BG49*E49*F49*H49*K49*$BH$10)</f>
        <v>0</v>
      </c>
      <c r="BI49" s="63"/>
      <c r="BJ49" s="64">
        <f>BI49*E49*F49*H49*K49*$BJ$10</f>
        <v>0</v>
      </c>
      <c r="BK49" s="63"/>
      <c r="BL49" s="64">
        <f>BK49*E49*F49*H49*K49*$BL$10</f>
        <v>0</v>
      </c>
      <c r="BM49" s="63"/>
      <c r="BN49" s="64">
        <f>BM49*E49*F49*H49*K49*$BN$10</f>
        <v>0</v>
      </c>
      <c r="BO49" s="63"/>
      <c r="BP49" s="64">
        <f>SUM(BO49*E49*F49*H49*K49*$BP$10)</f>
        <v>0</v>
      </c>
      <c r="BQ49" s="63">
        <v>9</v>
      </c>
      <c r="BR49" s="64">
        <f>SUM(BQ49*E49*F49*H49*K49*$BR$10)</f>
        <v>238464.57600000003</v>
      </c>
      <c r="BS49" s="63"/>
      <c r="BT49" s="64">
        <f>SUM(BS49*E49*F49*H49*K49*$BT$10)</f>
        <v>0</v>
      </c>
      <c r="BU49" s="63"/>
      <c r="BV49" s="64">
        <f>SUM(BU49*E49*F49*H49*K49*$BV$10)</f>
        <v>0</v>
      </c>
      <c r="BW49" s="63"/>
      <c r="BX49" s="64">
        <f>SUM(BW49*E49*F49*H49*K49*$BX$10)</f>
        <v>0</v>
      </c>
      <c r="BY49" s="67"/>
      <c r="BZ49" s="68">
        <f>BY49*E49*F49*H49*K49*$BZ$10</f>
        <v>0</v>
      </c>
      <c r="CA49" s="63"/>
      <c r="CB49" s="64">
        <f>SUM(CA49*E49*F49*H49*K49*$CB$10)</f>
        <v>0</v>
      </c>
      <c r="CC49" s="65"/>
      <c r="CD49" s="64">
        <f>SUM(CC49*E49*F49*H49*K49*$CD$10)</f>
        <v>0</v>
      </c>
      <c r="CE49" s="63"/>
      <c r="CF49" s="64">
        <f>SUM(CE49*E49*F49*H49*K49*$CF$10)</f>
        <v>0</v>
      </c>
      <c r="CG49" s="63"/>
      <c r="CH49" s="64">
        <f>SUM(CG49*E49*F49*H49*K49*$CH$10)</f>
        <v>0</v>
      </c>
      <c r="CI49" s="63"/>
      <c r="CJ49" s="64">
        <f>CI49*E49*F49*H49*K49*$CJ$10</f>
        <v>0</v>
      </c>
      <c r="CK49" s="63"/>
      <c r="CL49" s="64">
        <f>SUM(CK49*E49*F49*H49*K49*$CL$10)</f>
        <v>0</v>
      </c>
      <c r="CM49" s="65"/>
      <c r="CN49" s="64">
        <f>SUM(CM49*E49*F49*H49*L49*$CN$10)</f>
        <v>0</v>
      </c>
      <c r="CO49" s="63"/>
      <c r="CP49" s="64">
        <f>SUM(CO49*E49*F49*H49*L49*$CP$10)</f>
        <v>0</v>
      </c>
      <c r="CQ49" s="63"/>
      <c r="CR49" s="64">
        <f>SUM(CQ49*E49*F49*H49*L49*$CR$10)</f>
        <v>0</v>
      </c>
      <c r="CS49" s="65"/>
      <c r="CT49" s="64">
        <f>SUM(CS49*E49*F49*H49*L49*$CT$10)</f>
        <v>0</v>
      </c>
      <c r="CU49" s="65">
        <v>5</v>
      </c>
      <c r="CV49" s="64">
        <f>SUM(CU49*E49*F49*H49*L49*$CV$10)</f>
        <v>158976.38399999999</v>
      </c>
      <c r="CW49" s="65"/>
      <c r="CX49" s="64">
        <f>SUM(CW49*E49*F49*H49*L49*$CX$10)</f>
        <v>0</v>
      </c>
      <c r="CY49" s="63"/>
      <c r="CZ49" s="64">
        <f>SUM(CY49*E49*F49*H49*L49*$CZ$10)</f>
        <v>0</v>
      </c>
      <c r="DA49" s="63"/>
      <c r="DB49" s="64">
        <f>SUM(DA49*E49*F49*H49*L49*$DB$10)</f>
        <v>0</v>
      </c>
      <c r="DC49" s="63">
        <v>19</v>
      </c>
      <c r="DD49" s="64">
        <f>SUM(DC49*E49*F49*H49*L49*$DD$10)</f>
        <v>604110.25919999997</v>
      </c>
      <c r="DE49" s="65"/>
      <c r="DF49" s="64">
        <f>SUM(DE49*E49*F49*H49*L49*$DF$10)</f>
        <v>0</v>
      </c>
      <c r="DG49" s="63"/>
      <c r="DH49" s="64">
        <f>SUM(DG49*E49*F49*H49*L49*$DH$10)</f>
        <v>0</v>
      </c>
      <c r="DI49" s="63"/>
      <c r="DJ49" s="64">
        <f>SUM(DI49*E49*F49*H49*L49*$DJ$10)</f>
        <v>0</v>
      </c>
      <c r="DK49" s="63"/>
      <c r="DL49" s="64">
        <f>SUM(DK49*E49*F49*H49*L49*$DL$10)</f>
        <v>0</v>
      </c>
      <c r="DM49" s="63"/>
      <c r="DN49" s="64">
        <f>SUM(DM49*E49*F49*H49*L49*$DN$10)</f>
        <v>0</v>
      </c>
      <c r="DO49" s="63"/>
      <c r="DP49" s="64">
        <f>SUM(DO49*E49*F49*H49*L49*$DP$10)</f>
        <v>0</v>
      </c>
      <c r="DQ49" s="63"/>
      <c r="DR49" s="64">
        <f>DQ49*E49*F49*H49*L49*$DR$10</f>
        <v>0</v>
      </c>
      <c r="DS49" s="63"/>
      <c r="DT49" s="64">
        <f>SUM(DS49*E49*F49*H49*L49*$DT$10)</f>
        <v>0</v>
      </c>
      <c r="DU49" s="63"/>
      <c r="DV49" s="64">
        <f>SUM(DU49*E49*F49*H49*L49*$DV$10)</f>
        <v>0</v>
      </c>
      <c r="DW49" s="63"/>
      <c r="DX49" s="64">
        <f>SUM(DW49*E49*F49*H49*M49*$DX$10)</f>
        <v>0</v>
      </c>
      <c r="DY49" s="63"/>
      <c r="DZ49" s="64">
        <f>SUM(DY49*E49*F49*H49*N49*$DZ$10)</f>
        <v>0</v>
      </c>
      <c r="EA49" s="63"/>
      <c r="EB49" s="64">
        <f>SUM(EA49*E49*F49*H49*K49*$EB$10)</f>
        <v>0</v>
      </c>
      <c r="EC49" s="63"/>
      <c r="ED49" s="64">
        <f>SUM(EC49*E49*F49*H49*K49*$ED$10)</f>
        <v>0</v>
      </c>
      <c r="EE49" s="63"/>
      <c r="EF49" s="64">
        <f>SUM(EE49*E49*F49*H49*K49*$EF$10)</f>
        <v>0</v>
      </c>
      <c r="EG49" s="63"/>
      <c r="EH49" s="64">
        <f>SUM(EG49*E49*F49*H49*K49*$EH$10)</f>
        <v>0</v>
      </c>
      <c r="EI49" s="63"/>
      <c r="EJ49" s="64">
        <f>EI49*E49*F49*H49*K49*$EJ$10</f>
        <v>0</v>
      </c>
      <c r="EK49" s="63"/>
      <c r="EL49" s="64">
        <f>EK49*E49*F49*H49*K49*$EL$10</f>
        <v>0</v>
      </c>
      <c r="EM49" s="63"/>
      <c r="EN49" s="64"/>
      <c r="EO49" s="69"/>
      <c r="EP49" s="69"/>
      <c r="EQ49" s="70">
        <f>SUM(O49,Y49,Q49,S49,AA49,U49,W49,AE49,AG49,AI49,AK49,AM49,AS49,AU49,AW49,AQ49,CM49,CS49,CW49,CA49,CC49,DC49,DE49,DG49,DI49,DK49,DM49,DO49,AY49,AO49,BA49,BC49,BE49,BG49,BI49,BK49,BM49,BO49,BQ49,BS49,BU49,EE49,EG49,EA49,EC49,BW49,BY49,CU49,CO49,CQ49,CY49,DA49,CE49,CG49,CI49,CK49,DQ49,DS49,DU49,DW49,DY49,EI49,EK49,EM49)</f>
        <v>83</v>
      </c>
      <c r="ER49" s="70">
        <f>SUM(P49,Z49,R49,T49,AB49,V49,X49,AF49,AH49,AJ49,AL49,AN49,AT49,AV49,AX49,AR49,CN49,CT49,CX49,CB49,CD49,DD49,DF49,DH49,DJ49,DL49,DN49,DP49,AZ49,AP49,BB49,BD49,BF49,BH49,BJ49,BL49,BN49,BP49,BR49,BT49,BV49,EF49,EH49,EB49,ED49,BX49,BZ49,CV49,CP49,CR49,CZ49,DB49,CF49,CH49,CJ49,CL49,DR49,DT49,DV49,DX49,DZ49,EJ49,EL49,EN49)</f>
        <v>2326354.4192000004</v>
      </c>
    </row>
    <row r="50" spans="1:148" s="1" customFormat="1" ht="15" x14ac:dyDescent="0.25">
      <c r="A50" s="182">
        <v>12</v>
      </c>
      <c r="B50" s="182"/>
      <c r="C50" s="53" t="s">
        <v>231</v>
      </c>
      <c r="D50" s="169" t="s">
        <v>232</v>
      </c>
      <c r="E50" s="58">
        <v>13916</v>
      </c>
      <c r="F50" s="181"/>
      <c r="G50" s="60"/>
      <c r="H50" s="54"/>
      <c r="I50" s="99"/>
      <c r="J50" s="99"/>
      <c r="K50" s="177">
        <v>1.4</v>
      </c>
      <c r="L50" s="183">
        <v>1.68</v>
      </c>
      <c r="M50" s="183">
        <v>2.23</v>
      </c>
      <c r="N50" s="184">
        <v>2.57</v>
      </c>
      <c r="O50" s="109">
        <f>SUM(O51:O58)</f>
        <v>5</v>
      </c>
      <c r="P50" s="109">
        <f t="shared" ref="P50:CA50" si="59">SUM(P51:P58)</f>
        <v>94489.639999999985</v>
      </c>
      <c r="Q50" s="109">
        <f t="shared" si="59"/>
        <v>0</v>
      </c>
      <c r="R50" s="109">
        <f t="shared" si="59"/>
        <v>0</v>
      </c>
      <c r="S50" s="109">
        <f t="shared" si="59"/>
        <v>0</v>
      </c>
      <c r="T50" s="109">
        <f t="shared" si="59"/>
        <v>0</v>
      </c>
      <c r="U50" s="109">
        <f t="shared" si="59"/>
        <v>0</v>
      </c>
      <c r="V50" s="109">
        <f t="shared" si="59"/>
        <v>0</v>
      </c>
      <c r="W50" s="109">
        <f t="shared" si="59"/>
        <v>0</v>
      </c>
      <c r="X50" s="109">
        <f t="shared" si="59"/>
        <v>0</v>
      </c>
      <c r="Y50" s="109">
        <f t="shared" si="59"/>
        <v>0</v>
      </c>
      <c r="Z50" s="109">
        <f t="shared" si="59"/>
        <v>0</v>
      </c>
      <c r="AA50" s="109">
        <f t="shared" si="59"/>
        <v>6</v>
      </c>
      <c r="AB50" s="109">
        <f t="shared" si="59"/>
        <v>182744.91200000001</v>
      </c>
      <c r="AC50" s="109">
        <f t="shared" si="59"/>
        <v>0</v>
      </c>
      <c r="AD50" s="109">
        <f t="shared" si="59"/>
        <v>0</v>
      </c>
      <c r="AE50" s="109">
        <f t="shared" si="59"/>
        <v>3</v>
      </c>
      <c r="AF50" s="109">
        <f t="shared" si="59"/>
        <v>56693.783999999992</v>
      </c>
      <c r="AG50" s="109">
        <f t="shared" si="59"/>
        <v>0</v>
      </c>
      <c r="AH50" s="109">
        <f t="shared" si="59"/>
        <v>0</v>
      </c>
      <c r="AI50" s="109">
        <f t="shared" si="59"/>
        <v>0</v>
      </c>
      <c r="AJ50" s="109">
        <f t="shared" si="59"/>
        <v>0</v>
      </c>
      <c r="AK50" s="109">
        <f t="shared" si="59"/>
        <v>0</v>
      </c>
      <c r="AL50" s="109">
        <f t="shared" si="59"/>
        <v>0</v>
      </c>
      <c r="AM50" s="109">
        <f t="shared" si="59"/>
        <v>0</v>
      </c>
      <c r="AN50" s="109">
        <f t="shared" si="59"/>
        <v>0</v>
      </c>
      <c r="AO50" s="109">
        <f t="shared" si="59"/>
        <v>0</v>
      </c>
      <c r="AP50" s="109">
        <f t="shared" si="59"/>
        <v>0</v>
      </c>
      <c r="AQ50" s="109">
        <f t="shared" si="59"/>
        <v>0</v>
      </c>
      <c r="AR50" s="109">
        <f t="shared" si="59"/>
        <v>0</v>
      </c>
      <c r="AS50" s="109">
        <f t="shared" si="59"/>
        <v>0</v>
      </c>
      <c r="AT50" s="109">
        <f t="shared" si="59"/>
        <v>0</v>
      </c>
      <c r="AU50" s="109">
        <f t="shared" si="59"/>
        <v>0</v>
      </c>
      <c r="AV50" s="109">
        <f t="shared" si="59"/>
        <v>0</v>
      </c>
      <c r="AW50" s="109">
        <f t="shared" si="59"/>
        <v>0</v>
      </c>
      <c r="AX50" s="109">
        <f t="shared" si="59"/>
        <v>0</v>
      </c>
      <c r="AY50" s="109">
        <f t="shared" si="59"/>
        <v>15</v>
      </c>
      <c r="AZ50" s="109">
        <f t="shared" si="59"/>
        <v>283468.92</v>
      </c>
      <c r="BA50" s="109">
        <f t="shared" si="59"/>
        <v>40</v>
      </c>
      <c r="BB50" s="109">
        <f t="shared" si="59"/>
        <v>755917.11999999988</v>
      </c>
      <c r="BC50" s="109">
        <f t="shared" si="59"/>
        <v>78</v>
      </c>
      <c r="BD50" s="109">
        <f t="shared" si="59"/>
        <v>1474038.3840000001</v>
      </c>
      <c r="BE50" s="109">
        <f t="shared" si="59"/>
        <v>300</v>
      </c>
      <c r="BF50" s="109">
        <f t="shared" si="59"/>
        <v>4173130.08</v>
      </c>
      <c r="BG50" s="109">
        <f t="shared" si="59"/>
        <v>21</v>
      </c>
      <c r="BH50" s="109">
        <f t="shared" si="59"/>
        <v>325745.72799999994</v>
      </c>
      <c r="BI50" s="109">
        <f t="shared" si="59"/>
        <v>180</v>
      </c>
      <c r="BJ50" s="109">
        <f t="shared" si="59"/>
        <v>3401627.04</v>
      </c>
      <c r="BK50" s="109">
        <f t="shared" si="59"/>
        <v>10</v>
      </c>
      <c r="BL50" s="109">
        <f t="shared" si="59"/>
        <v>188979.27999999997</v>
      </c>
      <c r="BM50" s="109">
        <f t="shared" si="59"/>
        <v>0</v>
      </c>
      <c r="BN50" s="109">
        <f t="shared" si="59"/>
        <v>0</v>
      </c>
      <c r="BO50" s="109">
        <f t="shared" si="59"/>
        <v>500</v>
      </c>
      <c r="BP50" s="109">
        <f t="shared" si="59"/>
        <v>6331780</v>
      </c>
      <c r="BQ50" s="109">
        <f t="shared" si="59"/>
        <v>573</v>
      </c>
      <c r="BR50" s="109">
        <f t="shared" si="59"/>
        <v>7262454.2479999997</v>
      </c>
      <c r="BS50" s="109">
        <f t="shared" si="59"/>
        <v>607</v>
      </c>
      <c r="BT50" s="109">
        <f t="shared" si="59"/>
        <v>7730421.4959999993</v>
      </c>
      <c r="BU50" s="109">
        <f t="shared" si="59"/>
        <v>424</v>
      </c>
      <c r="BV50" s="109">
        <f t="shared" si="59"/>
        <v>5369349.4399999995</v>
      </c>
      <c r="BW50" s="109">
        <f t="shared" si="59"/>
        <v>1</v>
      </c>
      <c r="BX50" s="109">
        <f t="shared" si="59"/>
        <v>18897.928</v>
      </c>
      <c r="BY50" s="109">
        <f t="shared" si="59"/>
        <v>0</v>
      </c>
      <c r="BZ50" s="109">
        <f t="shared" si="59"/>
        <v>0</v>
      </c>
      <c r="CA50" s="109">
        <f t="shared" si="59"/>
        <v>0</v>
      </c>
      <c r="CB50" s="109">
        <f t="shared" ref="CB50:EM50" si="60">SUM(CB51:CB58)</f>
        <v>0</v>
      </c>
      <c r="CC50" s="109">
        <f t="shared" si="60"/>
        <v>0</v>
      </c>
      <c r="CD50" s="109">
        <f t="shared" si="60"/>
        <v>0</v>
      </c>
      <c r="CE50" s="109">
        <f t="shared" si="60"/>
        <v>11</v>
      </c>
      <c r="CF50" s="109">
        <f t="shared" si="60"/>
        <v>241192.11199999996</v>
      </c>
      <c r="CG50" s="109">
        <f t="shared" si="60"/>
        <v>1</v>
      </c>
      <c r="CH50" s="109">
        <f t="shared" si="60"/>
        <v>18897.928</v>
      </c>
      <c r="CI50" s="109">
        <f t="shared" si="60"/>
        <v>10</v>
      </c>
      <c r="CJ50" s="109">
        <f t="shared" si="60"/>
        <v>101308.48</v>
      </c>
      <c r="CK50" s="109">
        <f t="shared" si="60"/>
        <v>70</v>
      </c>
      <c r="CL50" s="109">
        <f t="shared" si="60"/>
        <v>937493.08799999999</v>
      </c>
      <c r="CM50" s="109">
        <f t="shared" si="60"/>
        <v>0</v>
      </c>
      <c r="CN50" s="109">
        <f t="shared" si="60"/>
        <v>0</v>
      </c>
      <c r="CO50" s="109">
        <f t="shared" si="60"/>
        <v>30</v>
      </c>
      <c r="CP50" s="109">
        <f t="shared" si="60"/>
        <v>680325.40799999994</v>
      </c>
      <c r="CQ50" s="109">
        <f t="shared" si="60"/>
        <v>2</v>
      </c>
      <c r="CR50" s="109">
        <f t="shared" si="60"/>
        <v>128583.84</v>
      </c>
      <c r="CS50" s="109">
        <f t="shared" si="60"/>
        <v>0</v>
      </c>
      <c r="CT50" s="109">
        <f t="shared" si="60"/>
        <v>0</v>
      </c>
      <c r="CU50" s="109">
        <f t="shared" si="60"/>
        <v>100</v>
      </c>
      <c r="CV50" s="109">
        <f t="shared" si="60"/>
        <v>1669252.0319999999</v>
      </c>
      <c r="CW50" s="109">
        <f t="shared" si="60"/>
        <v>0</v>
      </c>
      <c r="CX50" s="109">
        <f t="shared" si="60"/>
        <v>0</v>
      </c>
      <c r="CY50" s="109">
        <f t="shared" si="60"/>
        <v>0</v>
      </c>
      <c r="CZ50" s="109">
        <f t="shared" si="60"/>
        <v>0</v>
      </c>
      <c r="DA50" s="109">
        <f t="shared" si="60"/>
        <v>0</v>
      </c>
      <c r="DB50" s="109">
        <f t="shared" si="60"/>
        <v>0</v>
      </c>
      <c r="DC50" s="109">
        <f t="shared" si="60"/>
        <v>70</v>
      </c>
      <c r="DD50" s="109">
        <f t="shared" si="60"/>
        <v>1048308.9791999999</v>
      </c>
      <c r="DE50" s="109">
        <f t="shared" si="60"/>
        <v>0</v>
      </c>
      <c r="DF50" s="109">
        <f t="shared" si="60"/>
        <v>0</v>
      </c>
      <c r="DG50" s="109">
        <f t="shared" si="60"/>
        <v>0</v>
      </c>
      <c r="DH50" s="109">
        <f t="shared" si="60"/>
        <v>0</v>
      </c>
      <c r="DI50" s="109">
        <f t="shared" si="60"/>
        <v>66</v>
      </c>
      <c r="DJ50" s="109">
        <f t="shared" si="60"/>
        <v>984718.42559999996</v>
      </c>
      <c r="DK50" s="109">
        <f t="shared" si="60"/>
        <v>6</v>
      </c>
      <c r="DL50" s="109">
        <f t="shared" si="60"/>
        <v>136065.08159999998</v>
      </c>
      <c r="DM50" s="109">
        <f t="shared" si="60"/>
        <v>3</v>
      </c>
      <c r="DN50" s="109">
        <f t="shared" si="60"/>
        <v>68032.540799999988</v>
      </c>
      <c r="DO50" s="109">
        <f t="shared" si="60"/>
        <v>2</v>
      </c>
      <c r="DP50" s="109">
        <f t="shared" si="60"/>
        <v>45355.027199999997</v>
      </c>
      <c r="DQ50" s="109">
        <f t="shared" si="60"/>
        <v>5</v>
      </c>
      <c r="DR50" s="109">
        <f t="shared" si="60"/>
        <v>113387.56799999998</v>
      </c>
      <c r="DS50" s="109">
        <f t="shared" si="60"/>
        <v>15</v>
      </c>
      <c r="DT50" s="109">
        <f t="shared" si="60"/>
        <v>227944.08</v>
      </c>
      <c r="DU50" s="109">
        <f t="shared" si="60"/>
        <v>13</v>
      </c>
      <c r="DV50" s="109">
        <f t="shared" si="60"/>
        <v>293171.15519999998</v>
      </c>
      <c r="DW50" s="109">
        <f t="shared" si="60"/>
        <v>0</v>
      </c>
      <c r="DX50" s="109">
        <f t="shared" si="60"/>
        <v>0</v>
      </c>
      <c r="DY50" s="109">
        <f t="shared" si="60"/>
        <v>2</v>
      </c>
      <c r="DZ50" s="109">
        <f t="shared" si="60"/>
        <v>69382.392800000001</v>
      </c>
      <c r="EA50" s="109">
        <f t="shared" si="60"/>
        <v>90</v>
      </c>
      <c r="EB50" s="109">
        <f t="shared" si="60"/>
        <v>31140668.16</v>
      </c>
      <c r="EC50" s="109">
        <f t="shared" si="60"/>
        <v>0</v>
      </c>
      <c r="ED50" s="109">
        <f t="shared" si="60"/>
        <v>0</v>
      </c>
      <c r="EE50" s="109">
        <f t="shared" si="60"/>
        <v>0</v>
      </c>
      <c r="EF50" s="109">
        <f t="shared" si="60"/>
        <v>0</v>
      </c>
      <c r="EG50" s="109">
        <f t="shared" si="60"/>
        <v>0</v>
      </c>
      <c r="EH50" s="109">
        <f t="shared" si="60"/>
        <v>0</v>
      </c>
      <c r="EI50" s="109">
        <f t="shared" si="60"/>
        <v>0</v>
      </c>
      <c r="EJ50" s="109">
        <f t="shared" si="60"/>
        <v>0</v>
      </c>
      <c r="EK50" s="109">
        <f t="shared" si="60"/>
        <v>0</v>
      </c>
      <c r="EL50" s="109">
        <f t="shared" si="60"/>
        <v>0</v>
      </c>
      <c r="EM50" s="109">
        <f t="shared" si="60"/>
        <v>0</v>
      </c>
      <c r="EN50" s="109">
        <f t="shared" ref="EN50:ER50" si="61">SUM(EN51:EN58)</f>
        <v>0</v>
      </c>
      <c r="EO50" s="109"/>
      <c r="EP50" s="109"/>
      <c r="EQ50" s="109">
        <f t="shared" si="61"/>
        <v>3259</v>
      </c>
      <c r="ER50" s="109">
        <f t="shared" si="61"/>
        <v>75553824.2984</v>
      </c>
    </row>
    <row r="51" spans="1:148" s="1" customFormat="1" ht="30" customHeight="1" x14ac:dyDescent="0.25">
      <c r="A51" s="55"/>
      <c r="B51" s="55">
        <v>29</v>
      </c>
      <c r="C51" s="56" t="s">
        <v>233</v>
      </c>
      <c r="D51" s="106" t="s">
        <v>234</v>
      </c>
      <c r="E51" s="58">
        <v>13916</v>
      </c>
      <c r="F51" s="59">
        <v>2.75</v>
      </c>
      <c r="G51" s="60"/>
      <c r="H51" s="61">
        <v>1</v>
      </c>
      <c r="I51" s="107"/>
      <c r="J51" s="107"/>
      <c r="K51" s="101">
        <v>1.4</v>
      </c>
      <c r="L51" s="101">
        <v>1.68</v>
      </c>
      <c r="M51" s="101">
        <v>2.23</v>
      </c>
      <c r="N51" s="104">
        <v>2.57</v>
      </c>
      <c r="O51" s="63"/>
      <c r="P51" s="64">
        <f t="shared" ref="P51:P58" si="62">O51*E51*F51*H51*K51*$P$10</f>
        <v>0</v>
      </c>
      <c r="Q51" s="105"/>
      <c r="R51" s="64">
        <f t="shared" ref="R51:R58" si="63">Q51*E51*F51*H51*K51*$R$10</f>
        <v>0</v>
      </c>
      <c r="S51" s="65"/>
      <c r="T51" s="65">
        <f t="shared" ref="T51:T58" si="64">S51*E51*F51*H51*K51*$T$10</f>
        <v>0</v>
      </c>
      <c r="U51" s="63"/>
      <c r="V51" s="64">
        <f t="shared" ref="V51:V58" si="65">SUM(U51*E51*F51*H51*K51*$V$10)</f>
        <v>0</v>
      </c>
      <c r="W51" s="63"/>
      <c r="X51" s="65">
        <f t="shared" ref="X51:X58" si="66">SUM(W51*E51*F51*H51*K51*$X$10)</f>
        <v>0</v>
      </c>
      <c r="Y51" s="63"/>
      <c r="Z51" s="64">
        <f t="shared" ref="Z51:Z58" si="67">SUM(Y51*E51*F51*H51*K51*$Z$10)</f>
        <v>0</v>
      </c>
      <c r="AA51" s="65">
        <v>2</v>
      </c>
      <c r="AB51" s="64">
        <f t="shared" ref="AB51:AB58" si="68">SUM(AA51*E51*F51*H51*K51*$AB$10)</f>
        <v>107153.2</v>
      </c>
      <c r="AC51" s="64"/>
      <c r="AD51" s="64"/>
      <c r="AE51" s="65"/>
      <c r="AF51" s="64">
        <f t="shared" ref="AF51:AF58" si="69">SUM(AE51*E51*F51*H51*K51*$AF$10)</f>
        <v>0</v>
      </c>
      <c r="AG51" s="65"/>
      <c r="AH51" s="64">
        <f t="shared" ref="AH51:AH58" si="70">SUM(AG51*E51*F51*H51*L51*$AH$10)</f>
        <v>0</v>
      </c>
      <c r="AI51" s="65"/>
      <c r="AJ51" s="64">
        <f t="shared" ref="AJ51:AJ58" si="71">SUM(AI51*E51*F51*H51*L51*$AJ$10)</f>
        <v>0</v>
      </c>
      <c r="AK51" s="63"/>
      <c r="AL51" s="64">
        <f t="shared" ref="AL51:AL58" si="72">SUM(AK51*E51*F51*H51*K51*$AL$10)</f>
        <v>0</v>
      </c>
      <c r="AM51" s="65"/>
      <c r="AN51" s="65">
        <f t="shared" ref="AN51:AN58" si="73">SUM(AM51*E51*F51*H51*K51*$AN$10)</f>
        <v>0</v>
      </c>
      <c r="AO51" s="63"/>
      <c r="AP51" s="64">
        <f t="shared" ref="AP51:AP58" si="74">SUM(AO51*E51*F51*H51*K51*$AP$10)</f>
        <v>0</v>
      </c>
      <c r="AQ51" s="63"/>
      <c r="AR51" s="64">
        <f t="shared" ref="AR51:AR58" si="75">SUM(AQ51*E51*F51*H51*K51*$AR$10)</f>
        <v>0</v>
      </c>
      <c r="AS51" s="65"/>
      <c r="AT51" s="64">
        <f t="shared" ref="AT51:AT58" si="76">SUM(E51*F51*H51*K51*AS51*$AT$10)</f>
        <v>0</v>
      </c>
      <c r="AU51" s="65"/>
      <c r="AV51" s="64">
        <f t="shared" ref="AV51:AV58" si="77">SUM(AU51*E51*F51*H51*K51*$AV$10)</f>
        <v>0</v>
      </c>
      <c r="AW51" s="63"/>
      <c r="AX51" s="64">
        <f t="shared" ref="AX51:AX58" si="78">SUM(AW51*E51*F51*H51*K51*$AX$10)</f>
        <v>0</v>
      </c>
      <c r="AY51" s="63"/>
      <c r="AZ51" s="65">
        <f t="shared" ref="AZ51:AZ58" si="79">SUM(AY51*E51*F51*H51*K51*$AZ$10)</f>
        <v>0</v>
      </c>
      <c r="BA51" s="63"/>
      <c r="BB51" s="64">
        <f t="shared" ref="BB51:BB58" si="80">SUM(BA51*E51*F51*H51*K51*$BB$10)</f>
        <v>0</v>
      </c>
      <c r="BC51" s="63"/>
      <c r="BD51" s="64">
        <f t="shared" ref="BD51:BD58" si="81">SUM(BC51*E51*F51*H51*K51*$BD$10)</f>
        <v>0</v>
      </c>
      <c r="BE51" s="63"/>
      <c r="BF51" s="64">
        <f t="shared" ref="BF51:BF58" si="82">SUM(BE51*E51*F51*H51*K51*$BF$10)</f>
        <v>0</v>
      </c>
      <c r="BG51" s="63"/>
      <c r="BH51" s="64">
        <f t="shared" ref="BH51:BH58" si="83">SUM(BG51*E51*F51*H51*K51*$BH$10)</f>
        <v>0</v>
      </c>
      <c r="BI51" s="63"/>
      <c r="BJ51" s="64">
        <f t="shared" ref="BJ51:BJ58" si="84">BI51*E51*F51*H51*K51*$BJ$10</f>
        <v>0</v>
      </c>
      <c r="BK51" s="63"/>
      <c r="BL51" s="64">
        <f t="shared" ref="BL51:BL58" si="85">BK51*E51*F51*H51*K51*$BL$10</f>
        <v>0</v>
      </c>
      <c r="BM51" s="63"/>
      <c r="BN51" s="64">
        <f t="shared" ref="BN51:BN58" si="86">BM51*E51*F51*H51*K51*$BN$10</f>
        <v>0</v>
      </c>
      <c r="BO51" s="63"/>
      <c r="BP51" s="64">
        <f t="shared" ref="BP51:BP58" si="87">SUM(BO51*E51*F51*H51*K51*$BP$10)</f>
        <v>0</v>
      </c>
      <c r="BQ51" s="63"/>
      <c r="BR51" s="64">
        <f t="shared" ref="BR51:BR58" si="88">SUM(BQ51*E51*F51*H51*K51*$BR$10)</f>
        <v>0</v>
      </c>
      <c r="BS51" s="63"/>
      <c r="BT51" s="64">
        <f t="shared" ref="BT51:BT58" si="89">SUM(BS51*E51*F51*H51*K51*$BT$10)</f>
        <v>0</v>
      </c>
      <c r="BU51" s="63"/>
      <c r="BV51" s="64">
        <f t="shared" ref="BV51:BV58" si="90">SUM(BU51*E51*F51*H51*K51*$BV$10)</f>
        <v>0</v>
      </c>
      <c r="BW51" s="63"/>
      <c r="BX51" s="64">
        <f t="shared" ref="BX51:BX58" si="91">SUM(BW51*E51*F51*H51*K51*$BX$10)</f>
        <v>0</v>
      </c>
      <c r="BY51" s="67"/>
      <c r="BZ51" s="68">
        <f t="shared" ref="BZ51:BZ58" si="92">BY51*E51*F51*H51*K51*$BZ$10</f>
        <v>0</v>
      </c>
      <c r="CA51" s="63"/>
      <c r="CB51" s="64">
        <f t="shared" ref="CB51:CB58" si="93">SUM(CA51*E51*F51*H51*K51*$CB$10)</f>
        <v>0</v>
      </c>
      <c r="CC51" s="65"/>
      <c r="CD51" s="64">
        <f t="shared" ref="CD51:CD58" si="94">SUM(CC51*E51*F51*H51*K51*$CD$10)</f>
        <v>0</v>
      </c>
      <c r="CE51" s="63"/>
      <c r="CF51" s="64">
        <f t="shared" ref="CF51:CF58" si="95">SUM(CE51*E51*F51*H51*K51*$CF$10)</f>
        <v>0</v>
      </c>
      <c r="CG51" s="63"/>
      <c r="CH51" s="64">
        <f t="shared" ref="CH51:CH58" si="96">SUM(CG51*E51*F51*H51*K51*$CH$10)</f>
        <v>0</v>
      </c>
      <c r="CI51" s="63"/>
      <c r="CJ51" s="64">
        <f t="shared" ref="CJ51:CJ58" si="97">CI51*E51*F51*H51*K51*$CJ$10</f>
        <v>0</v>
      </c>
      <c r="CK51" s="63"/>
      <c r="CL51" s="64">
        <f t="shared" ref="CL51:CL58" si="98">SUM(CK51*E51*F51*H51*K51*$CL$10)</f>
        <v>0</v>
      </c>
      <c r="CM51" s="65"/>
      <c r="CN51" s="64">
        <f t="shared" ref="CN51:CN58" si="99">SUM(CM51*E51*F51*H51*L51*$CN$10)</f>
        <v>0</v>
      </c>
      <c r="CO51" s="63"/>
      <c r="CP51" s="64">
        <f t="shared" ref="CP51:CP58" si="100">SUM(CO51*E51*F51*H51*L51*$CP$10)</f>
        <v>0</v>
      </c>
      <c r="CQ51" s="63">
        <v>2</v>
      </c>
      <c r="CR51" s="64">
        <f t="shared" ref="CR51:CR58" si="101">SUM(CQ51*E51*F51*H51*L51*$CR$10)</f>
        <v>128583.84</v>
      </c>
      <c r="CS51" s="65"/>
      <c r="CT51" s="64">
        <f t="shared" ref="CT51:CT58" si="102">SUM(CS51*E51*F51*H51*L51*$CT$10)</f>
        <v>0</v>
      </c>
      <c r="CU51" s="65"/>
      <c r="CV51" s="64">
        <f t="shared" ref="CV51:CV58" si="103">SUM(CU51*E51*F51*H51*L51*$CV$10)</f>
        <v>0</v>
      </c>
      <c r="CW51" s="65"/>
      <c r="CX51" s="64">
        <f t="shared" ref="CX51:CX58" si="104">SUM(CW51*E51*F51*H51*L51*$CX$10)</f>
        <v>0</v>
      </c>
      <c r="CY51" s="63"/>
      <c r="CZ51" s="64">
        <f t="shared" ref="CZ51:CZ58" si="105">SUM(CY51*E51*F51*H51*L51*$CZ$10)</f>
        <v>0</v>
      </c>
      <c r="DA51" s="63"/>
      <c r="DB51" s="64">
        <f t="shared" ref="DB51:DB58" si="106">SUM(DA51*E51*F51*H51*L51*$DB$10)</f>
        <v>0</v>
      </c>
      <c r="DC51" s="63"/>
      <c r="DD51" s="64">
        <f t="shared" ref="DD51:DD58" si="107">SUM(DC51*E51*F51*H51*L51*$DD$10)</f>
        <v>0</v>
      </c>
      <c r="DE51" s="65"/>
      <c r="DF51" s="64">
        <f t="shared" ref="DF51:DF58" si="108">SUM(DE51*E51*F51*H51*L51*$DF$10)</f>
        <v>0</v>
      </c>
      <c r="DG51" s="63"/>
      <c r="DH51" s="64">
        <f t="shared" ref="DH51:DH58" si="109">SUM(DG51*E51*F51*H51*L51*$DH$10)</f>
        <v>0</v>
      </c>
      <c r="DI51" s="63"/>
      <c r="DJ51" s="64">
        <f t="shared" ref="DJ51:DJ58" si="110">SUM(DI51*E51*F51*H51*L51*$DJ$10)</f>
        <v>0</v>
      </c>
      <c r="DK51" s="63"/>
      <c r="DL51" s="64">
        <f t="shared" ref="DL51:DL58" si="111">SUM(DK51*E51*F51*H51*L51*$DL$10)</f>
        <v>0</v>
      </c>
      <c r="DM51" s="63"/>
      <c r="DN51" s="64">
        <f t="shared" ref="DN51:DN58" si="112">SUM(DM51*E51*F51*H51*L51*$DN$10)</f>
        <v>0</v>
      </c>
      <c r="DO51" s="63"/>
      <c r="DP51" s="64">
        <f t="shared" ref="DP51:DP58" si="113">SUM(DO51*E51*F51*H51*L51*$DP$10)</f>
        <v>0</v>
      </c>
      <c r="DQ51" s="63"/>
      <c r="DR51" s="64">
        <f t="shared" ref="DR51:DR58" si="114">DQ51*E51*F51*H51*L51*$DR$10</f>
        <v>0</v>
      </c>
      <c r="DS51" s="63"/>
      <c r="DT51" s="64">
        <f t="shared" ref="DT51:DT58" si="115">SUM(DS51*E51*F51*H51*L51*$DT$10)</f>
        <v>0</v>
      </c>
      <c r="DU51" s="63"/>
      <c r="DV51" s="64">
        <f t="shared" ref="DV51:DV58" si="116">SUM(DU51*E51*F51*H51*L51*$DV$10)</f>
        <v>0</v>
      </c>
      <c r="DW51" s="63"/>
      <c r="DX51" s="64">
        <f t="shared" ref="DX51:DX58" si="117">SUM(DW51*E51*F51*H51*M51*$DX$10)</f>
        <v>0</v>
      </c>
      <c r="DY51" s="63"/>
      <c r="DZ51" s="64">
        <f t="shared" ref="DZ51:DZ58" si="118">SUM(DY51*E51*F51*H51*N51*$DZ$10)</f>
        <v>0</v>
      </c>
      <c r="EA51" s="63"/>
      <c r="EB51" s="64">
        <f t="shared" ref="EB51:EB58" si="119">SUM(EA51*E51*F51*H51*K51*$EB$10)</f>
        <v>0</v>
      </c>
      <c r="EC51" s="63"/>
      <c r="ED51" s="64">
        <f t="shared" ref="ED51:ED58" si="120">SUM(EC51*E51*F51*H51*K51*$ED$10)</f>
        <v>0</v>
      </c>
      <c r="EE51" s="63"/>
      <c r="EF51" s="64">
        <f t="shared" ref="EF51:EF58" si="121">SUM(EE51*E51*F51*H51*K51*$EF$10)</f>
        <v>0</v>
      </c>
      <c r="EG51" s="63"/>
      <c r="EH51" s="64">
        <f t="shared" ref="EH51:EH58" si="122">SUM(EG51*E51*F51*H51*K51*$EH$10)</f>
        <v>0</v>
      </c>
      <c r="EI51" s="63"/>
      <c r="EJ51" s="64">
        <f t="shared" ref="EJ51:EJ58" si="123">EI51*E51*F51*H51*K51*$EJ$10</f>
        <v>0</v>
      </c>
      <c r="EK51" s="63"/>
      <c r="EL51" s="64">
        <f t="shared" ref="EL51:EL58" si="124">EK51*E51*F51*H51*K51*$EL$10</f>
        <v>0</v>
      </c>
      <c r="EM51" s="63"/>
      <c r="EN51" s="64"/>
      <c r="EO51" s="69"/>
      <c r="EP51" s="69"/>
      <c r="EQ51" s="70">
        <f t="shared" ref="EQ51:ER58" si="125">SUM(O51,Y51,Q51,S51,AA51,U51,W51,AE51,AG51,AI51,AK51,AM51,AS51,AU51,AW51,AQ51,CM51,CS51,CW51,CA51,CC51,DC51,DE51,DG51,DI51,DK51,DM51,DO51,AY51,AO51,BA51,BC51,BE51,BG51,BI51,BK51,BM51,BO51,BQ51,BS51,BU51,EE51,EG51,EA51,EC51,BW51,BY51,CU51,CO51,CQ51,CY51,DA51,CE51,CG51,CI51,CK51,DQ51,DS51,DU51,DW51,DY51,EI51,EK51,EM51)</f>
        <v>4</v>
      </c>
      <c r="ER51" s="70">
        <f t="shared" si="125"/>
        <v>235737.03999999998</v>
      </c>
    </row>
    <row r="52" spans="1:148" s="1" customFormat="1" ht="30" customHeight="1" x14ac:dyDescent="0.25">
      <c r="A52" s="55"/>
      <c r="B52" s="55">
        <v>30</v>
      </c>
      <c r="C52" s="56" t="s">
        <v>235</v>
      </c>
      <c r="D52" s="106" t="s">
        <v>236</v>
      </c>
      <c r="E52" s="58">
        <v>13916</v>
      </c>
      <c r="F52" s="59">
        <v>4.9000000000000004</v>
      </c>
      <c r="G52" s="60"/>
      <c r="H52" s="61">
        <v>1</v>
      </c>
      <c r="I52" s="107"/>
      <c r="J52" s="107"/>
      <c r="K52" s="111">
        <v>1.4</v>
      </c>
      <c r="L52" s="111">
        <v>1.68</v>
      </c>
      <c r="M52" s="111">
        <v>2.23</v>
      </c>
      <c r="N52" s="112">
        <v>2.57</v>
      </c>
      <c r="O52" s="63"/>
      <c r="P52" s="64">
        <f t="shared" si="62"/>
        <v>0</v>
      </c>
      <c r="Q52" s="105"/>
      <c r="R52" s="64">
        <f t="shared" si="63"/>
        <v>0</v>
      </c>
      <c r="S52" s="65"/>
      <c r="T52" s="65">
        <f t="shared" si="64"/>
        <v>0</v>
      </c>
      <c r="U52" s="63"/>
      <c r="V52" s="64">
        <f t="shared" si="65"/>
        <v>0</v>
      </c>
      <c r="W52" s="63"/>
      <c r="X52" s="65">
        <f t="shared" si="66"/>
        <v>0</v>
      </c>
      <c r="Y52" s="63"/>
      <c r="Z52" s="64">
        <f t="shared" si="67"/>
        <v>0</v>
      </c>
      <c r="AA52" s="65"/>
      <c r="AB52" s="64">
        <f t="shared" si="68"/>
        <v>0</v>
      </c>
      <c r="AC52" s="64"/>
      <c r="AD52" s="64"/>
      <c r="AE52" s="65"/>
      <c r="AF52" s="64">
        <f t="shared" si="69"/>
        <v>0</v>
      </c>
      <c r="AG52" s="65"/>
      <c r="AH52" s="64">
        <f t="shared" si="70"/>
        <v>0</v>
      </c>
      <c r="AI52" s="65"/>
      <c r="AJ52" s="64">
        <f t="shared" si="71"/>
        <v>0</v>
      </c>
      <c r="AK52" s="63"/>
      <c r="AL52" s="64">
        <f t="shared" si="72"/>
        <v>0</v>
      </c>
      <c r="AM52" s="65"/>
      <c r="AN52" s="65">
        <f t="shared" si="73"/>
        <v>0</v>
      </c>
      <c r="AO52" s="63"/>
      <c r="AP52" s="64">
        <f t="shared" si="74"/>
        <v>0</v>
      </c>
      <c r="AQ52" s="63"/>
      <c r="AR52" s="64">
        <f t="shared" si="75"/>
        <v>0</v>
      </c>
      <c r="AS52" s="65"/>
      <c r="AT52" s="64">
        <f t="shared" si="76"/>
        <v>0</v>
      </c>
      <c r="AU52" s="65"/>
      <c r="AV52" s="64">
        <f t="shared" si="77"/>
        <v>0</v>
      </c>
      <c r="AW52" s="63"/>
      <c r="AX52" s="64">
        <f t="shared" si="78"/>
        <v>0</v>
      </c>
      <c r="AY52" s="63"/>
      <c r="AZ52" s="65">
        <f t="shared" si="79"/>
        <v>0</v>
      </c>
      <c r="BA52" s="63"/>
      <c r="BB52" s="64">
        <f t="shared" si="80"/>
        <v>0</v>
      </c>
      <c r="BC52" s="63"/>
      <c r="BD52" s="64">
        <f t="shared" si="81"/>
        <v>0</v>
      </c>
      <c r="BE52" s="63"/>
      <c r="BF52" s="64">
        <f t="shared" si="82"/>
        <v>0</v>
      </c>
      <c r="BG52" s="63"/>
      <c r="BH52" s="64">
        <f t="shared" si="83"/>
        <v>0</v>
      </c>
      <c r="BI52" s="63"/>
      <c r="BJ52" s="64">
        <f t="shared" si="84"/>
        <v>0</v>
      </c>
      <c r="BK52" s="63"/>
      <c r="BL52" s="64">
        <f t="shared" si="85"/>
        <v>0</v>
      </c>
      <c r="BM52" s="63"/>
      <c r="BN52" s="64">
        <f t="shared" si="86"/>
        <v>0</v>
      </c>
      <c r="BO52" s="63"/>
      <c r="BP52" s="64">
        <f t="shared" si="87"/>
        <v>0</v>
      </c>
      <c r="BQ52" s="63"/>
      <c r="BR52" s="64">
        <f t="shared" si="88"/>
        <v>0</v>
      </c>
      <c r="BS52" s="63"/>
      <c r="BT52" s="64">
        <f t="shared" si="89"/>
        <v>0</v>
      </c>
      <c r="BU52" s="63"/>
      <c r="BV52" s="64">
        <f t="shared" si="90"/>
        <v>0</v>
      </c>
      <c r="BW52" s="63"/>
      <c r="BX52" s="64">
        <f t="shared" si="91"/>
        <v>0</v>
      </c>
      <c r="BY52" s="67"/>
      <c r="BZ52" s="68">
        <f t="shared" si="92"/>
        <v>0</v>
      </c>
      <c r="CA52" s="63"/>
      <c r="CB52" s="64">
        <f t="shared" si="93"/>
        <v>0</v>
      </c>
      <c r="CC52" s="65"/>
      <c r="CD52" s="64">
        <f t="shared" si="94"/>
        <v>0</v>
      </c>
      <c r="CE52" s="63"/>
      <c r="CF52" s="64">
        <f t="shared" si="95"/>
        <v>0</v>
      </c>
      <c r="CG52" s="63"/>
      <c r="CH52" s="64">
        <f t="shared" si="96"/>
        <v>0</v>
      </c>
      <c r="CI52" s="63"/>
      <c r="CJ52" s="64">
        <f t="shared" si="97"/>
        <v>0</v>
      </c>
      <c r="CK52" s="63"/>
      <c r="CL52" s="64">
        <f t="shared" si="98"/>
        <v>0</v>
      </c>
      <c r="CM52" s="65"/>
      <c r="CN52" s="64">
        <f t="shared" si="99"/>
        <v>0</v>
      </c>
      <c r="CO52" s="63"/>
      <c r="CP52" s="64">
        <f t="shared" si="100"/>
        <v>0</v>
      </c>
      <c r="CQ52" s="63"/>
      <c r="CR52" s="64">
        <f t="shared" si="101"/>
        <v>0</v>
      </c>
      <c r="CS52" s="65"/>
      <c r="CT52" s="64">
        <f t="shared" si="102"/>
        <v>0</v>
      </c>
      <c r="CU52" s="65"/>
      <c r="CV52" s="64">
        <f t="shared" si="103"/>
        <v>0</v>
      </c>
      <c r="CW52" s="65"/>
      <c r="CX52" s="64">
        <f t="shared" si="104"/>
        <v>0</v>
      </c>
      <c r="CY52" s="63"/>
      <c r="CZ52" s="64">
        <f t="shared" si="105"/>
        <v>0</v>
      </c>
      <c r="DA52" s="63"/>
      <c r="DB52" s="64">
        <f t="shared" si="106"/>
        <v>0</v>
      </c>
      <c r="DC52" s="63"/>
      <c r="DD52" s="64">
        <f t="shared" si="107"/>
        <v>0</v>
      </c>
      <c r="DE52" s="65"/>
      <c r="DF52" s="64">
        <f t="shared" si="108"/>
        <v>0</v>
      </c>
      <c r="DG52" s="63"/>
      <c r="DH52" s="64">
        <f t="shared" si="109"/>
        <v>0</v>
      </c>
      <c r="DI52" s="63"/>
      <c r="DJ52" s="64">
        <f t="shared" si="110"/>
        <v>0</v>
      </c>
      <c r="DK52" s="63"/>
      <c r="DL52" s="64">
        <f t="shared" si="111"/>
        <v>0</v>
      </c>
      <c r="DM52" s="63"/>
      <c r="DN52" s="64">
        <f t="shared" si="112"/>
        <v>0</v>
      </c>
      <c r="DO52" s="63"/>
      <c r="DP52" s="64">
        <f t="shared" si="113"/>
        <v>0</v>
      </c>
      <c r="DQ52" s="63"/>
      <c r="DR52" s="64">
        <f t="shared" si="114"/>
        <v>0</v>
      </c>
      <c r="DS52" s="63"/>
      <c r="DT52" s="64">
        <f t="shared" si="115"/>
        <v>0</v>
      </c>
      <c r="DU52" s="63"/>
      <c r="DV52" s="64">
        <f t="shared" si="116"/>
        <v>0</v>
      </c>
      <c r="DW52" s="63"/>
      <c r="DX52" s="64">
        <f t="shared" si="117"/>
        <v>0</v>
      </c>
      <c r="DY52" s="63"/>
      <c r="DZ52" s="64">
        <f t="shared" si="118"/>
        <v>0</v>
      </c>
      <c r="EA52" s="63"/>
      <c r="EB52" s="64">
        <f t="shared" si="119"/>
        <v>0</v>
      </c>
      <c r="EC52" s="63"/>
      <c r="ED52" s="64">
        <f t="shared" si="120"/>
        <v>0</v>
      </c>
      <c r="EE52" s="63"/>
      <c r="EF52" s="64">
        <f t="shared" si="121"/>
        <v>0</v>
      </c>
      <c r="EG52" s="63"/>
      <c r="EH52" s="64">
        <f t="shared" si="122"/>
        <v>0</v>
      </c>
      <c r="EI52" s="63"/>
      <c r="EJ52" s="64">
        <f t="shared" si="123"/>
        <v>0</v>
      </c>
      <c r="EK52" s="63"/>
      <c r="EL52" s="64">
        <f t="shared" si="124"/>
        <v>0</v>
      </c>
      <c r="EM52" s="63"/>
      <c r="EN52" s="64"/>
      <c r="EO52" s="69"/>
      <c r="EP52" s="69"/>
      <c r="EQ52" s="70">
        <f t="shared" si="125"/>
        <v>0</v>
      </c>
      <c r="ER52" s="70">
        <f t="shared" si="125"/>
        <v>0</v>
      </c>
    </row>
    <row r="53" spans="1:148" s="1" customFormat="1" ht="30" customHeight="1" x14ac:dyDescent="0.25">
      <c r="A53" s="55"/>
      <c r="B53" s="55">
        <v>31</v>
      </c>
      <c r="C53" s="56" t="s">
        <v>237</v>
      </c>
      <c r="D53" s="127" t="s">
        <v>238</v>
      </c>
      <c r="E53" s="58">
        <v>13916</v>
      </c>
      <c r="F53" s="59">
        <v>22.2</v>
      </c>
      <c r="G53" s="60"/>
      <c r="H53" s="133">
        <v>0.8</v>
      </c>
      <c r="I53" s="185"/>
      <c r="J53" s="107"/>
      <c r="K53" s="128">
        <v>1.4</v>
      </c>
      <c r="L53" s="111">
        <v>1.68</v>
      </c>
      <c r="M53" s="111">
        <v>2.23</v>
      </c>
      <c r="N53" s="112">
        <v>2.57</v>
      </c>
      <c r="O53" s="63"/>
      <c r="P53" s="64">
        <f t="shared" si="62"/>
        <v>0</v>
      </c>
      <c r="Q53" s="105"/>
      <c r="R53" s="64">
        <f t="shared" si="63"/>
        <v>0</v>
      </c>
      <c r="S53" s="65"/>
      <c r="T53" s="65">
        <f t="shared" si="64"/>
        <v>0</v>
      </c>
      <c r="U53" s="63"/>
      <c r="V53" s="64">
        <f t="shared" si="65"/>
        <v>0</v>
      </c>
      <c r="W53" s="63"/>
      <c r="X53" s="65">
        <f t="shared" si="66"/>
        <v>0</v>
      </c>
      <c r="Y53" s="63"/>
      <c r="Z53" s="64">
        <f t="shared" si="67"/>
        <v>0</v>
      </c>
      <c r="AA53" s="65"/>
      <c r="AB53" s="64">
        <f t="shared" si="68"/>
        <v>0</v>
      </c>
      <c r="AC53" s="64"/>
      <c r="AD53" s="64"/>
      <c r="AE53" s="65"/>
      <c r="AF53" s="64">
        <f t="shared" si="69"/>
        <v>0</v>
      </c>
      <c r="AG53" s="65"/>
      <c r="AH53" s="64">
        <f t="shared" si="70"/>
        <v>0</v>
      </c>
      <c r="AI53" s="65"/>
      <c r="AJ53" s="64">
        <f t="shared" si="71"/>
        <v>0</v>
      </c>
      <c r="AK53" s="63"/>
      <c r="AL53" s="64">
        <f t="shared" si="72"/>
        <v>0</v>
      </c>
      <c r="AM53" s="65"/>
      <c r="AN53" s="65">
        <f t="shared" si="73"/>
        <v>0</v>
      </c>
      <c r="AO53" s="63"/>
      <c r="AP53" s="64">
        <f t="shared" si="74"/>
        <v>0</v>
      </c>
      <c r="AQ53" s="63"/>
      <c r="AR53" s="64">
        <f t="shared" si="75"/>
        <v>0</v>
      </c>
      <c r="AS53" s="65"/>
      <c r="AT53" s="64">
        <f t="shared" si="76"/>
        <v>0</v>
      </c>
      <c r="AU53" s="65"/>
      <c r="AV53" s="64">
        <f t="shared" si="77"/>
        <v>0</v>
      </c>
      <c r="AW53" s="63"/>
      <c r="AX53" s="64">
        <f t="shared" si="78"/>
        <v>0</v>
      </c>
      <c r="AY53" s="63"/>
      <c r="AZ53" s="65">
        <f t="shared" si="79"/>
        <v>0</v>
      </c>
      <c r="BA53" s="63"/>
      <c r="BB53" s="64">
        <f t="shared" si="80"/>
        <v>0</v>
      </c>
      <c r="BC53" s="63"/>
      <c r="BD53" s="64">
        <f t="shared" si="81"/>
        <v>0</v>
      </c>
      <c r="BE53" s="63"/>
      <c r="BF53" s="64">
        <f t="shared" si="82"/>
        <v>0</v>
      </c>
      <c r="BG53" s="63"/>
      <c r="BH53" s="64">
        <f t="shared" si="83"/>
        <v>0</v>
      </c>
      <c r="BI53" s="63"/>
      <c r="BJ53" s="64">
        <f t="shared" si="84"/>
        <v>0</v>
      </c>
      <c r="BK53" s="63"/>
      <c r="BL53" s="64">
        <f t="shared" si="85"/>
        <v>0</v>
      </c>
      <c r="BM53" s="63"/>
      <c r="BN53" s="64">
        <f t="shared" si="86"/>
        <v>0</v>
      </c>
      <c r="BO53" s="63"/>
      <c r="BP53" s="64">
        <f t="shared" si="87"/>
        <v>0</v>
      </c>
      <c r="BQ53" s="63"/>
      <c r="BR53" s="64">
        <f t="shared" si="88"/>
        <v>0</v>
      </c>
      <c r="BS53" s="63"/>
      <c r="BT53" s="64">
        <f t="shared" si="89"/>
        <v>0</v>
      </c>
      <c r="BU53" s="63"/>
      <c r="BV53" s="64">
        <f t="shared" si="90"/>
        <v>0</v>
      </c>
      <c r="BW53" s="63"/>
      <c r="BX53" s="64">
        <f t="shared" si="91"/>
        <v>0</v>
      </c>
      <c r="BY53" s="67"/>
      <c r="BZ53" s="68">
        <f t="shared" si="92"/>
        <v>0</v>
      </c>
      <c r="CA53" s="63"/>
      <c r="CB53" s="64">
        <f t="shared" si="93"/>
        <v>0</v>
      </c>
      <c r="CC53" s="65"/>
      <c r="CD53" s="64">
        <f t="shared" si="94"/>
        <v>0</v>
      </c>
      <c r="CE53" s="63"/>
      <c r="CF53" s="64">
        <f t="shared" si="95"/>
        <v>0</v>
      </c>
      <c r="CG53" s="63"/>
      <c r="CH53" s="64">
        <f t="shared" si="96"/>
        <v>0</v>
      </c>
      <c r="CI53" s="63"/>
      <c r="CJ53" s="64">
        <f t="shared" si="97"/>
        <v>0</v>
      </c>
      <c r="CK53" s="63"/>
      <c r="CL53" s="64">
        <f t="shared" si="98"/>
        <v>0</v>
      </c>
      <c r="CM53" s="65"/>
      <c r="CN53" s="64">
        <f t="shared" si="99"/>
        <v>0</v>
      </c>
      <c r="CO53" s="63"/>
      <c r="CP53" s="64">
        <f t="shared" si="100"/>
        <v>0</v>
      </c>
      <c r="CQ53" s="63"/>
      <c r="CR53" s="64">
        <f t="shared" si="101"/>
        <v>0</v>
      </c>
      <c r="CS53" s="65"/>
      <c r="CT53" s="64">
        <f t="shared" si="102"/>
        <v>0</v>
      </c>
      <c r="CU53" s="65"/>
      <c r="CV53" s="64">
        <f t="shared" si="103"/>
        <v>0</v>
      </c>
      <c r="CW53" s="65"/>
      <c r="CX53" s="64">
        <f t="shared" si="104"/>
        <v>0</v>
      </c>
      <c r="CY53" s="63"/>
      <c r="CZ53" s="64">
        <f t="shared" si="105"/>
        <v>0</v>
      </c>
      <c r="DA53" s="63"/>
      <c r="DB53" s="64">
        <f t="shared" si="106"/>
        <v>0</v>
      </c>
      <c r="DC53" s="63"/>
      <c r="DD53" s="64">
        <f t="shared" si="107"/>
        <v>0</v>
      </c>
      <c r="DE53" s="65"/>
      <c r="DF53" s="64">
        <f t="shared" si="108"/>
        <v>0</v>
      </c>
      <c r="DG53" s="63"/>
      <c r="DH53" s="64">
        <f t="shared" si="109"/>
        <v>0</v>
      </c>
      <c r="DI53" s="63"/>
      <c r="DJ53" s="64">
        <f t="shared" si="110"/>
        <v>0</v>
      </c>
      <c r="DK53" s="63"/>
      <c r="DL53" s="64">
        <f t="shared" si="111"/>
        <v>0</v>
      </c>
      <c r="DM53" s="63"/>
      <c r="DN53" s="64">
        <f t="shared" si="112"/>
        <v>0</v>
      </c>
      <c r="DO53" s="63"/>
      <c r="DP53" s="64">
        <f t="shared" si="113"/>
        <v>0</v>
      </c>
      <c r="DQ53" s="63"/>
      <c r="DR53" s="64">
        <f t="shared" si="114"/>
        <v>0</v>
      </c>
      <c r="DS53" s="63"/>
      <c r="DT53" s="64">
        <f t="shared" si="115"/>
        <v>0</v>
      </c>
      <c r="DU53" s="63"/>
      <c r="DV53" s="64">
        <f t="shared" si="116"/>
        <v>0</v>
      </c>
      <c r="DW53" s="63"/>
      <c r="DX53" s="64">
        <f t="shared" si="117"/>
        <v>0</v>
      </c>
      <c r="DY53" s="63"/>
      <c r="DZ53" s="64">
        <f t="shared" si="118"/>
        <v>0</v>
      </c>
      <c r="EA53" s="63">
        <v>90</v>
      </c>
      <c r="EB53" s="64">
        <f t="shared" si="119"/>
        <v>31140668.16</v>
      </c>
      <c r="EC53" s="63"/>
      <c r="ED53" s="64">
        <f t="shared" si="120"/>
        <v>0</v>
      </c>
      <c r="EE53" s="63"/>
      <c r="EF53" s="64">
        <f t="shared" si="121"/>
        <v>0</v>
      </c>
      <c r="EG53" s="63"/>
      <c r="EH53" s="64">
        <f t="shared" si="122"/>
        <v>0</v>
      </c>
      <c r="EI53" s="63"/>
      <c r="EJ53" s="64">
        <f t="shared" si="123"/>
        <v>0</v>
      </c>
      <c r="EK53" s="63"/>
      <c r="EL53" s="64">
        <f t="shared" si="124"/>
        <v>0</v>
      </c>
      <c r="EM53" s="63"/>
      <c r="EN53" s="64"/>
      <c r="EO53" s="69"/>
      <c r="EP53" s="69"/>
      <c r="EQ53" s="70">
        <f t="shared" si="125"/>
        <v>90</v>
      </c>
      <c r="ER53" s="70">
        <f t="shared" si="125"/>
        <v>31140668.16</v>
      </c>
    </row>
    <row r="54" spans="1:148" s="1" customFormat="1" ht="23.25" customHeight="1" x14ac:dyDescent="0.25">
      <c r="A54" s="55"/>
      <c r="B54" s="55">
        <v>32</v>
      </c>
      <c r="C54" s="56" t="s">
        <v>239</v>
      </c>
      <c r="D54" s="106" t="s">
        <v>240</v>
      </c>
      <c r="E54" s="58">
        <v>13916</v>
      </c>
      <c r="F54" s="59">
        <v>0.97</v>
      </c>
      <c r="G54" s="60"/>
      <c r="H54" s="61">
        <v>1</v>
      </c>
      <c r="I54" s="107"/>
      <c r="J54" s="107"/>
      <c r="K54" s="101">
        <v>1.4</v>
      </c>
      <c r="L54" s="101">
        <v>1.68</v>
      </c>
      <c r="M54" s="101">
        <v>2.23</v>
      </c>
      <c r="N54" s="104">
        <v>2.57</v>
      </c>
      <c r="O54" s="63">
        <v>5</v>
      </c>
      <c r="P54" s="64">
        <f t="shared" si="62"/>
        <v>94489.639999999985</v>
      </c>
      <c r="Q54" s="105"/>
      <c r="R54" s="64">
        <f t="shared" si="63"/>
        <v>0</v>
      </c>
      <c r="S54" s="65"/>
      <c r="T54" s="65">
        <f t="shared" si="64"/>
        <v>0</v>
      </c>
      <c r="U54" s="63"/>
      <c r="V54" s="64">
        <f t="shared" si="65"/>
        <v>0</v>
      </c>
      <c r="W54" s="63"/>
      <c r="X54" s="65">
        <f t="shared" si="66"/>
        <v>0</v>
      </c>
      <c r="Y54" s="63"/>
      <c r="Z54" s="64">
        <f t="shared" si="67"/>
        <v>0</v>
      </c>
      <c r="AA54" s="65">
        <v>4</v>
      </c>
      <c r="AB54" s="64">
        <f t="shared" si="68"/>
        <v>75591.712</v>
      </c>
      <c r="AC54" s="64"/>
      <c r="AD54" s="64"/>
      <c r="AE54" s="65">
        <v>3</v>
      </c>
      <c r="AF54" s="64">
        <f t="shared" si="69"/>
        <v>56693.783999999992</v>
      </c>
      <c r="AG54" s="65"/>
      <c r="AH54" s="64">
        <f t="shared" si="70"/>
        <v>0</v>
      </c>
      <c r="AI54" s="65"/>
      <c r="AJ54" s="64">
        <f t="shared" si="71"/>
        <v>0</v>
      </c>
      <c r="AK54" s="63"/>
      <c r="AL54" s="64">
        <f t="shared" si="72"/>
        <v>0</v>
      </c>
      <c r="AM54" s="65"/>
      <c r="AN54" s="65">
        <f t="shared" si="73"/>
        <v>0</v>
      </c>
      <c r="AO54" s="63"/>
      <c r="AP54" s="64">
        <f t="shared" si="74"/>
        <v>0</v>
      </c>
      <c r="AQ54" s="63"/>
      <c r="AR54" s="64">
        <f t="shared" si="75"/>
        <v>0</v>
      </c>
      <c r="AS54" s="65"/>
      <c r="AT54" s="64">
        <f t="shared" si="76"/>
        <v>0</v>
      </c>
      <c r="AU54" s="65"/>
      <c r="AV54" s="64">
        <f t="shared" si="77"/>
        <v>0</v>
      </c>
      <c r="AW54" s="63"/>
      <c r="AX54" s="64">
        <f t="shared" si="78"/>
        <v>0</v>
      </c>
      <c r="AY54" s="63">
        <v>15</v>
      </c>
      <c r="AZ54" s="65">
        <f t="shared" si="79"/>
        <v>283468.92</v>
      </c>
      <c r="BA54" s="63">
        <v>40</v>
      </c>
      <c r="BB54" s="64">
        <f t="shared" si="80"/>
        <v>755917.11999999988</v>
      </c>
      <c r="BC54" s="63">
        <v>78</v>
      </c>
      <c r="BD54" s="64">
        <f t="shared" si="81"/>
        <v>1474038.3840000001</v>
      </c>
      <c r="BE54" s="63">
        <v>60</v>
      </c>
      <c r="BF54" s="64">
        <f t="shared" si="82"/>
        <v>1133875.68</v>
      </c>
      <c r="BG54" s="63">
        <v>10</v>
      </c>
      <c r="BH54" s="64">
        <f t="shared" si="83"/>
        <v>188979.27999999997</v>
      </c>
      <c r="BI54" s="63">
        <v>180</v>
      </c>
      <c r="BJ54" s="64">
        <f t="shared" si="84"/>
        <v>3401627.04</v>
      </c>
      <c r="BK54" s="63">
        <v>10</v>
      </c>
      <c r="BL54" s="64">
        <f t="shared" si="85"/>
        <v>188979.27999999997</v>
      </c>
      <c r="BM54" s="63"/>
      <c r="BN54" s="64">
        <f t="shared" si="86"/>
        <v>0</v>
      </c>
      <c r="BO54" s="63"/>
      <c r="BP54" s="64">
        <f t="shared" si="87"/>
        <v>0</v>
      </c>
      <c r="BQ54" s="63">
        <v>1</v>
      </c>
      <c r="BR54" s="64">
        <f t="shared" si="88"/>
        <v>18897.928</v>
      </c>
      <c r="BS54" s="63"/>
      <c r="BT54" s="64">
        <f t="shared" si="89"/>
        <v>0</v>
      </c>
      <c r="BU54" s="63"/>
      <c r="BV54" s="64">
        <f t="shared" si="90"/>
        <v>0</v>
      </c>
      <c r="BW54" s="63">
        <v>1</v>
      </c>
      <c r="BX54" s="64">
        <f t="shared" si="91"/>
        <v>18897.928</v>
      </c>
      <c r="BY54" s="67"/>
      <c r="BZ54" s="68">
        <f t="shared" si="92"/>
        <v>0</v>
      </c>
      <c r="CA54" s="63"/>
      <c r="CB54" s="64">
        <f t="shared" si="93"/>
        <v>0</v>
      </c>
      <c r="CC54" s="65"/>
      <c r="CD54" s="64">
        <f t="shared" si="94"/>
        <v>0</v>
      </c>
      <c r="CE54" s="63">
        <v>2</v>
      </c>
      <c r="CF54" s="64">
        <f t="shared" si="95"/>
        <v>37795.856</v>
      </c>
      <c r="CG54" s="63">
        <v>1</v>
      </c>
      <c r="CH54" s="64">
        <f t="shared" si="96"/>
        <v>18897.928</v>
      </c>
      <c r="CI54" s="63"/>
      <c r="CJ54" s="64">
        <f t="shared" si="97"/>
        <v>0</v>
      </c>
      <c r="CK54" s="63">
        <v>5</v>
      </c>
      <c r="CL54" s="64">
        <f t="shared" si="98"/>
        <v>94489.639999999985</v>
      </c>
      <c r="CM54" s="65"/>
      <c r="CN54" s="64">
        <f t="shared" si="99"/>
        <v>0</v>
      </c>
      <c r="CO54" s="63">
        <v>30</v>
      </c>
      <c r="CP54" s="64">
        <f t="shared" si="100"/>
        <v>680325.40799999994</v>
      </c>
      <c r="CQ54" s="63"/>
      <c r="CR54" s="64">
        <f t="shared" si="101"/>
        <v>0</v>
      </c>
      <c r="CS54" s="65"/>
      <c r="CT54" s="64">
        <f t="shared" si="102"/>
        <v>0</v>
      </c>
      <c r="CU54" s="65"/>
      <c r="CV54" s="64">
        <f t="shared" si="103"/>
        <v>0</v>
      </c>
      <c r="CW54" s="65"/>
      <c r="CX54" s="64">
        <f t="shared" si="104"/>
        <v>0</v>
      </c>
      <c r="CY54" s="63"/>
      <c r="CZ54" s="64">
        <f t="shared" si="105"/>
        <v>0</v>
      </c>
      <c r="DA54" s="63"/>
      <c r="DB54" s="64">
        <f t="shared" si="106"/>
        <v>0</v>
      </c>
      <c r="DC54" s="63"/>
      <c r="DD54" s="64">
        <f t="shared" si="107"/>
        <v>0</v>
      </c>
      <c r="DE54" s="65"/>
      <c r="DF54" s="64">
        <f t="shared" si="108"/>
        <v>0</v>
      </c>
      <c r="DG54" s="63"/>
      <c r="DH54" s="64">
        <f t="shared" si="109"/>
        <v>0</v>
      </c>
      <c r="DI54" s="63"/>
      <c r="DJ54" s="64">
        <f t="shared" si="110"/>
        <v>0</v>
      </c>
      <c r="DK54" s="63">
        <v>6</v>
      </c>
      <c r="DL54" s="64">
        <f t="shared" si="111"/>
        <v>136065.08159999998</v>
      </c>
      <c r="DM54" s="63">
        <v>3</v>
      </c>
      <c r="DN54" s="64">
        <f t="shared" si="112"/>
        <v>68032.540799999988</v>
      </c>
      <c r="DO54" s="63">
        <v>2</v>
      </c>
      <c r="DP54" s="64">
        <f t="shared" si="113"/>
        <v>45355.027199999997</v>
      </c>
      <c r="DQ54" s="63">
        <v>5</v>
      </c>
      <c r="DR54" s="64">
        <f t="shared" si="114"/>
        <v>113387.56799999998</v>
      </c>
      <c r="DS54" s="63"/>
      <c r="DT54" s="64">
        <f t="shared" si="115"/>
        <v>0</v>
      </c>
      <c r="DU54" s="63"/>
      <c r="DV54" s="64">
        <f t="shared" si="116"/>
        <v>0</v>
      </c>
      <c r="DW54" s="63"/>
      <c r="DX54" s="64">
        <f t="shared" si="117"/>
        <v>0</v>
      </c>
      <c r="DY54" s="63">
        <v>2</v>
      </c>
      <c r="DZ54" s="64">
        <f t="shared" si="118"/>
        <v>69382.392800000001</v>
      </c>
      <c r="EA54" s="63">
        <v>0</v>
      </c>
      <c r="EB54" s="64">
        <f t="shared" si="119"/>
        <v>0</v>
      </c>
      <c r="EC54" s="63"/>
      <c r="ED54" s="64">
        <f t="shared" si="120"/>
        <v>0</v>
      </c>
      <c r="EE54" s="63"/>
      <c r="EF54" s="64">
        <f t="shared" si="121"/>
        <v>0</v>
      </c>
      <c r="EG54" s="63"/>
      <c r="EH54" s="64">
        <f t="shared" si="122"/>
        <v>0</v>
      </c>
      <c r="EI54" s="63"/>
      <c r="EJ54" s="64">
        <f t="shared" si="123"/>
        <v>0</v>
      </c>
      <c r="EK54" s="63"/>
      <c r="EL54" s="64">
        <f t="shared" si="124"/>
        <v>0</v>
      </c>
      <c r="EM54" s="63"/>
      <c r="EN54" s="64"/>
      <c r="EO54" s="69"/>
      <c r="EP54" s="69"/>
      <c r="EQ54" s="70">
        <f t="shared" si="125"/>
        <v>463</v>
      </c>
      <c r="ER54" s="70">
        <f t="shared" si="125"/>
        <v>8955188.1384000015</v>
      </c>
    </row>
    <row r="55" spans="1:148" s="1" customFormat="1" ht="30" x14ac:dyDescent="0.25">
      <c r="A55" s="55"/>
      <c r="B55" s="55">
        <v>33</v>
      </c>
      <c r="C55" s="56" t="s">
        <v>241</v>
      </c>
      <c r="D55" s="106" t="s">
        <v>242</v>
      </c>
      <c r="E55" s="58">
        <v>13916</v>
      </c>
      <c r="F55" s="59">
        <v>1.1599999999999999</v>
      </c>
      <c r="G55" s="60"/>
      <c r="H55" s="61">
        <v>1</v>
      </c>
      <c r="I55" s="107"/>
      <c r="J55" s="107"/>
      <c r="K55" s="101">
        <v>1.4</v>
      </c>
      <c r="L55" s="101">
        <v>1.68</v>
      </c>
      <c r="M55" s="101">
        <v>2.23</v>
      </c>
      <c r="N55" s="104">
        <v>2.57</v>
      </c>
      <c r="O55" s="63">
        <v>0</v>
      </c>
      <c r="P55" s="64">
        <f t="shared" si="62"/>
        <v>0</v>
      </c>
      <c r="Q55" s="105"/>
      <c r="R55" s="64">
        <f t="shared" si="63"/>
        <v>0</v>
      </c>
      <c r="S55" s="65">
        <v>0</v>
      </c>
      <c r="T55" s="65">
        <f t="shared" si="64"/>
        <v>0</v>
      </c>
      <c r="U55" s="63">
        <v>0</v>
      </c>
      <c r="V55" s="64">
        <f t="shared" si="65"/>
        <v>0</v>
      </c>
      <c r="W55" s="63"/>
      <c r="X55" s="65">
        <f t="shared" si="66"/>
        <v>0</v>
      </c>
      <c r="Y55" s="63"/>
      <c r="Z55" s="64">
        <f t="shared" si="67"/>
        <v>0</v>
      </c>
      <c r="AA55" s="65">
        <v>0</v>
      </c>
      <c r="AB55" s="64">
        <f t="shared" si="68"/>
        <v>0</v>
      </c>
      <c r="AC55" s="64"/>
      <c r="AD55" s="64"/>
      <c r="AE55" s="65"/>
      <c r="AF55" s="64">
        <f t="shared" si="69"/>
        <v>0</v>
      </c>
      <c r="AG55" s="65"/>
      <c r="AH55" s="64">
        <f t="shared" si="70"/>
        <v>0</v>
      </c>
      <c r="AI55" s="65">
        <v>0</v>
      </c>
      <c r="AJ55" s="64">
        <f t="shared" si="71"/>
        <v>0</v>
      </c>
      <c r="AK55" s="63"/>
      <c r="AL55" s="64">
        <f t="shared" si="72"/>
        <v>0</v>
      </c>
      <c r="AM55" s="65"/>
      <c r="AN55" s="65">
        <f t="shared" si="73"/>
        <v>0</v>
      </c>
      <c r="AO55" s="63">
        <v>0</v>
      </c>
      <c r="AP55" s="64">
        <f t="shared" si="74"/>
        <v>0</v>
      </c>
      <c r="AQ55" s="63"/>
      <c r="AR55" s="64">
        <f t="shared" si="75"/>
        <v>0</v>
      </c>
      <c r="AS55" s="65">
        <v>0</v>
      </c>
      <c r="AT55" s="64">
        <f t="shared" si="76"/>
        <v>0</v>
      </c>
      <c r="AU55" s="65"/>
      <c r="AV55" s="64">
        <f t="shared" si="77"/>
        <v>0</v>
      </c>
      <c r="AW55" s="63"/>
      <c r="AX55" s="64">
        <f t="shared" si="78"/>
        <v>0</v>
      </c>
      <c r="AY55" s="63">
        <v>0</v>
      </c>
      <c r="AZ55" s="65">
        <f t="shared" si="79"/>
        <v>0</v>
      </c>
      <c r="BA55" s="63"/>
      <c r="BB55" s="64">
        <f t="shared" si="80"/>
        <v>0</v>
      </c>
      <c r="BC55" s="63"/>
      <c r="BD55" s="64">
        <f t="shared" si="81"/>
        <v>0</v>
      </c>
      <c r="BE55" s="63"/>
      <c r="BF55" s="64">
        <f t="shared" si="82"/>
        <v>0</v>
      </c>
      <c r="BG55" s="63"/>
      <c r="BH55" s="64">
        <f t="shared" si="83"/>
        <v>0</v>
      </c>
      <c r="BI55" s="63"/>
      <c r="BJ55" s="64">
        <f t="shared" si="84"/>
        <v>0</v>
      </c>
      <c r="BK55" s="63"/>
      <c r="BL55" s="64">
        <f t="shared" si="85"/>
        <v>0</v>
      </c>
      <c r="BM55" s="63"/>
      <c r="BN55" s="64">
        <f t="shared" si="86"/>
        <v>0</v>
      </c>
      <c r="BO55" s="63"/>
      <c r="BP55" s="64">
        <f t="shared" si="87"/>
        <v>0</v>
      </c>
      <c r="BQ55" s="63"/>
      <c r="BR55" s="64">
        <f t="shared" si="88"/>
        <v>0</v>
      </c>
      <c r="BS55" s="63"/>
      <c r="BT55" s="64">
        <f t="shared" si="89"/>
        <v>0</v>
      </c>
      <c r="BU55" s="63"/>
      <c r="BV55" s="64">
        <f t="shared" si="90"/>
        <v>0</v>
      </c>
      <c r="BW55" s="63"/>
      <c r="BX55" s="64">
        <f t="shared" si="91"/>
        <v>0</v>
      </c>
      <c r="BY55" s="67"/>
      <c r="BZ55" s="68">
        <f t="shared" si="92"/>
        <v>0</v>
      </c>
      <c r="CA55" s="63">
        <v>0</v>
      </c>
      <c r="CB55" s="64">
        <f t="shared" si="93"/>
        <v>0</v>
      </c>
      <c r="CC55" s="65">
        <v>0</v>
      </c>
      <c r="CD55" s="64">
        <f t="shared" si="94"/>
        <v>0</v>
      </c>
      <c r="CE55" s="63">
        <v>9</v>
      </c>
      <c r="CF55" s="64">
        <f t="shared" si="95"/>
        <v>203396.25599999996</v>
      </c>
      <c r="CG55" s="63">
        <v>0</v>
      </c>
      <c r="CH55" s="64">
        <f t="shared" si="96"/>
        <v>0</v>
      </c>
      <c r="CI55" s="63"/>
      <c r="CJ55" s="64">
        <f t="shared" si="97"/>
        <v>0</v>
      </c>
      <c r="CK55" s="63">
        <v>2</v>
      </c>
      <c r="CL55" s="64">
        <f t="shared" si="98"/>
        <v>45199.167999999998</v>
      </c>
      <c r="CM55" s="65"/>
      <c r="CN55" s="64">
        <f t="shared" si="99"/>
        <v>0</v>
      </c>
      <c r="CO55" s="63">
        <v>0</v>
      </c>
      <c r="CP55" s="64">
        <f t="shared" si="100"/>
        <v>0</v>
      </c>
      <c r="CQ55" s="63"/>
      <c r="CR55" s="64">
        <f t="shared" si="101"/>
        <v>0</v>
      </c>
      <c r="CS55" s="65">
        <v>0</v>
      </c>
      <c r="CT55" s="64">
        <f t="shared" si="102"/>
        <v>0</v>
      </c>
      <c r="CU55" s="65">
        <v>0</v>
      </c>
      <c r="CV55" s="64">
        <f t="shared" si="103"/>
        <v>0</v>
      </c>
      <c r="CW55" s="65"/>
      <c r="CX55" s="64">
        <f t="shared" si="104"/>
        <v>0</v>
      </c>
      <c r="CY55" s="63"/>
      <c r="CZ55" s="64">
        <f t="shared" si="105"/>
        <v>0</v>
      </c>
      <c r="DA55" s="63">
        <v>0</v>
      </c>
      <c r="DB55" s="64">
        <f t="shared" si="106"/>
        <v>0</v>
      </c>
      <c r="DC55" s="63">
        <v>1</v>
      </c>
      <c r="DD55" s="64">
        <f t="shared" si="107"/>
        <v>27119.500799999998</v>
      </c>
      <c r="DE55" s="65">
        <v>0</v>
      </c>
      <c r="DF55" s="64">
        <f t="shared" si="108"/>
        <v>0</v>
      </c>
      <c r="DG55" s="63">
        <v>0</v>
      </c>
      <c r="DH55" s="64">
        <f t="shared" si="109"/>
        <v>0</v>
      </c>
      <c r="DI55" s="63"/>
      <c r="DJ55" s="64">
        <f t="shared" si="110"/>
        <v>0</v>
      </c>
      <c r="DK55" s="63"/>
      <c r="DL55" s="64">
        <f t="shared" si="111"/>
        <v>0</v>
      </c>
      <c r="DM55" s="63"/>
      <c r="DN55" s="64">
        <f t="shared" si="112"/>
        <v>0</v>
      </c>
      <c r="DO55" s="63"/>
      <c r="DP55" s="64">
        <f t="shared" si="113"/>
        <v>0</v>
      </c>
      <c r="DQ55" s="63"/>
      <c r="DR55" s="64">
        <f t="shared" si="114"/>
        <v>0</v>
      </c>
      <c r="DS55" s="63"/>
      <c r="DT55" s="64">
        <f t="shared" si="115"/>
        <v>0</v>
      </c>
      <c r="DU55" s="63">
        <v>2</v>
      </c>
      <c r="DV55" s="64">
        <f t="shared" si="116"/>
        <v>54239.001599999996</v>
      </c>
      <c r="DW55" s="63">
        <v>0</v>
      </c>
      <c r="DX55" s="64">
        <f t="shared" si="117"/>
        <v>0</v>
      </c>
      <c r="DY55" s="63">
        <v>0</v>
      </c>
      <c r="DZ55" s="64">
        <f t="shared" si="118"/>
        <v>0</v>
      </c>
      <c r="EA55" s="63"/>
      <c r="EB55" s="64">
        <f t="shared" si="119"/>
        <v>0</v>
      </c>
      <c r="EC55" s="63"/>
      <c r="ED55" s="64">
        <f t="shared" si="120"/>
        <v>0</v>
      </c>
      <c r="EE55" s="63"/>
      <c r="EF55" s="64">
        <f t="shared" si="121"/>
        <v>0</v>
      </c>
      <c r="EG55" s="63"/>
      <c r="EH55" s="64">
        <f t="shared" si="122"/>
        <v>0</v>
      </c>
      <c r="EI55" s="63"/>
      <c r="EJ55" s="64">
        <f t="shared" si="123"/>
        <v>0</v>
      </c>
      <c r="EK55" s="63"/>
      <c r="EL55" s="64">
        <f t="shared" si="124"/>
        <v>0</v>
      </c>
      <c r="EM55" s="63"/>
      <c r="EN55" s="64"/>
      <c r="EO55" s="69"/>
      <c r="EP55" s="69"/>
      <c r="EQ55" s="70">
        <f t="shared" si="125"/>
        <v>14</v>
      </c>
      <c r="ER55" s="70">
        <f t="shared" si="125"/>
        <v>329953.9264</v>
      </c>
    </row>
    <row r="56" spans="1:148" s="110" customFormat="1" ht="30" x14ac:dyDescent="0.25">
      <c r="A56" s="55"/>
      <c r="B56" s="55">
        <v>34</v>
      </c>
      <c r="C56" s="56" t="s">
        <v>243</v>
      </c>
      <c r="D56" s="106" t="s">
        <v>244</v>
      </c>
      <c r="E56" s="58">
        <v>13916</v>
      </c>
      <c r="F56" s="59">
        <v>0.97</v>
      </c>
      <c r="G56" s="60"/>
      <c r="H56" s="61">
        <v>1</v>
      </c>
      <c r="I56" s="107"/>
      <c r="J56" s="107"/>
      <c r="K56" s="101">
        <v>1.4</v>
      </c>
      <c r="L56" s="101">
        <v>1.68</v>
      </c>
      <c r="M56" s="101">
        <v>2.23</v>
      </c>
      <c r="N56" s="104">
        <v>2.57</v>
      </c>
      <c r="O56" s="63"/>
      <c r="P56" s="64">
        <f t="shared" si="62"/>
        <v>0</v>
      </c>
      <c r="Q56" s="105"/>
      <c r="R56" s="64">
        <f t="shared" si="63"/>
        <v>0</v>
      </c>
      <c r="S56" s="65"/>
      <c r="T56" s="65">
        <f t="shared" si="64"/>
        <v>0</v>
      </c>
      <c r="U56" s="63"/>
      <c r="V56" s="64">
        <f t="shared" si="65"/>
        <v>0</v>
      </c>
      <c r="W56" s="63"/>
      <c r="X56" s="65">
        <f t="shared" si="66"/>
        <v>0</v>
      </c>
      <c r="Y56" s="63"/>
      <c r="Z56" s="64">
        <f t="shared" si="67"/>
        <v>0</v>
      </c>
      <c r="AA56" s="65"/>
      <c r="AB56" s="64">
        <f t="shared" si="68"/>
        <v>0</v>
      </c>
      <c r="AC56" s="64"/>
      <c r="AD56" s="64"/>
      <c r="AE56" s="65"/>
      <c r="AF56" s="64">
        <f t="shared" si="69"/>
        <v>0</v>
      </c>
      <c r="AG56" s="65"/>
      <c r="AH56" s="64">
        <f t="shared" si="70"/>
        <v>0</v>
      </c>
      <c r="AI56" s="65"/>
      <c r="AJ56" s="64">
        <f t="shared" si="71"/>
        <v>0</v>
      </c>
      <c r="AK56" s="63"/>
      <c r="AL56" s="64">
        <f t="shared" si="72"/>
        <v>0</v>
      </c>
      <c r="AM56" s="65"/>
      <c r="AN56" s="65">
        <f t="shared" si="73"/>
        <v>0</v>
      </c>
      <c r="AO56" s="63"/>
      <c r="AP56" s="64">
        <f t="shared" si="74"/>
        <v>0</v>
      </c>
      <c r="AQ56" s="109"/>
      <c r="AR56" s="64">
        <f t="shared" si="75"/>
        <v>0</v>
      </c>
      <c r="AS56" s="65"/>
      <c r="AT56" s="64">
        <f t="shared" si="76"/>
        <v>0</v>
      </c>
      <c r="AU56" s="65"/>
      <c r="AV56" s="64">
        <f t="shared" si="77"/>
        <v>0</v>
      </c>
      <c r="AW56" s="63"/>
      <c r="AX56" s="64">
        <f t="shared" si="78"/>
        <v>0</v>
      </c>
      <c r="AY56" s="63"/>
      <c r="AZ56" s="65">
        <f t="shared" si="79"/>
        <v>0</v>
      </c>
      <c r="BA56" s="63"/>
      <c r="BB56" s="64">
        <f t="shared" si="80"/>
        <v>0</v>
      </c>
      <c r="BC56" s="63"/>
      <c r="BD56" s="64">
        <f t="shared" si="81"/>
        <v>0</v>
      </c>
      <c r="BE56" s="63"/>
      <c r="BF56" s="64">
        <f t="shared" si="82"/>
        <v>0</v>
      </c>
      <c r="BG56" s="63"/>
      <c r="BH56" s="64">
        <f t="shared" si="83"/>
        <v>0</v>
      </c>
      <c r="BI56" s="63"/>
      <c r="BJ56" s="64">
        <f t="shared" si="84"/>
        <v>0</v>
      </c>
      <c r="BK56" s="63"/>
      <c r="BL56" s="64">
        <f t="shared" si="85"/>
        <v>0</v>
      </c>
      <c r="BM56" s="63"/>
      <c r="BN56" s="64">
        <f t="shared" si="86"/>
        <v>0</v>
      </c>
      <c r="BO56" s="63"/>
      <c r="BP56" s="64">
        <f t="shared" si="87"/>
        <v>0</v>
      </c>
      <c r="BQ56" s="63"/>
      <c r="BR56" s="64">
        <f t="shared" si="88"/>
        <v>0</v>
      </c>
      <c r="BS56" s="63">
        <v>7</v>
      </c>
      <c r="BT56" s="64">
        <f t="shared" si="89"/>
        <v>132285.49599999998</v>
      </c>
      <c r="BU56" s="63"/>
      <c r="BV56" s="64">
        <f t="shared" si="90"/>
        <v>0</v>
      </c>
      <c r="BW56" s="63"/>
      <c r="BX56" s="64">
        <f t="shared" si="91"/>
        <v>0</v>
      </c>
      <c r="BY56" s="67"/>
      <c r="BZ56" s="68">
        <f t="shared" si="92"/>
        <v>0</v>
      </c>
      <c r="CA56" s="63"/>
      <c r="CB56" s="64">
        <f t="shared" si="93"/>
        <v>0</v>
      </c>
      <c r="CC56" s="65"/>
      <c r="CD56" s="64">
        <f t="shared" si="94"/>
        <v>0</v>
      </c>
      <c r="CE56" s="63"/>
      <c r="CF56" s="64">
        <f t="shared" si="95"/>
        <v>0</v>
      </c>
      <c r="CG56" s="63"/>
      <c r="CH56" s="64">
        <f t="shared" si="96"/>
        <v>0</v>
      </c>
      <c r="CI56" s="63"/>
      <c r="CJ56" s="64">
        <f t="shared" si="97"/>
        <v>0</v>
      </c>
      <c r="CK56" s="63"/>
      <c r="CL56" s="64">
        <f t="shared" si="98"/>
        <v>0</v>
      </c>
      <c r="CM56" s="65"/>
      <c r="CN56" s="64">
        <f t="shared" si="99"/>
        <v>0</v>
      </c>
      <c r="CO56" s="63"/>
      <c r="CP56" s="64">
        <f t="shared" si="100"/>
        <v>0</v>
      </c>
      <c r="CQ56" s="63"/>
      <c r="CR56" s="64">
        <f t="shared" si="101"/>
        <v>0</v>
      </c>
      <c r="CS56" s="65"/>
      <c r="CT56" s="64">
        <f t="shared" si="102"/>
        <v>0</v>
      </c>
      <c r="CU56" s="65">
        <v>20</v>
      </c>
      <c r="CV56" s="64">
        <f t="shared" si="103"/>
        <v>453550.27199999994</v>
      </c>
      <c r="CW56" s="65"/>
      <c r="CX56" s="64">
        <f t="shared" si="104"/>
        <v>0</v>
      </c>
      <c r="CY56" s="63"/>
      <c r="CZ56" s="64">
        <f t="shared" si="105"/>
        <v>0</v>
      </c>
      <c r="DA56" s="63"/>
      <c r="DB56" s="64">
        <f t="shared" si="106"/>
        <v>0</v>
      </c>
      <c r="DC56" s="63">
        <v>0</v>
      </c>
      <c r="DD56" s="64">
        <f t="shared" si="107"/>
        <v>0</v>
      </c>
      <c r="DE56" s="65"/>
      <c r="DF56" s="64">
        <f t="shared" si="108"/>
        <v>0</v>
      </c>
      <c r="DG56" s="63"/>
      <c r="DH56" s="64">
        <f t="shared" si="109"/>
        <v>0</v>
      </c>
      <c r="DI56" s="63"/>
      <c r="DJ56" s="64">
        <f t="shared" si="110"/>
        <v>0</v>
      </c>
      <c r="DK56" s="63"/>
      <c r="DL56" s="64">
        <f t="shared" si="111"/>
        <v>0</v>
      </c>
      <c r="DM56" s="63"/>
      <c r="DN56" s="64">
        <f t="shared" si="112"/>
        <v>0</v>
      </c>
      <c r="DO56" s="63"/>
      <c r="DP56" s="64">
        <f t="shared" si="113"/>
        <v>0</v>
      </c>
      <c r="DQ56" s="63"/>
      <c r="DR56" s="64">
        <f t="shared" si="114"/>
        <v>0</v>
      </c>
      <c r="DS56" s="63"/>
      <c r="DT56" s="64">
        <f t="shared" si="115"/>
        <v>0</v>
      </c>
      <c r="DU56" s="63">
        <v>10</v>
      </c>
      <c r="DV56" s="64">
        <f t="shared" si="116"/>
        <v>226775.13599999997</v>
      </c>
      <c r="DW56" s="63"/>
      <c r="DX56" s="64">
        <f t="shared" si="117"/>
        <v>0</v>
      </c>
      <c r="DY56" s="63"/>
      <c r="DZ56" s="64">
        <f t="shared" si="118"/>
        <v>0</v>
      </c>
      <c r="EA56" s="109"/>
      <c r="EB56" s="64">
        <f t="shared" si="119"/>
        <v>0</v>
      </c>
      <c r="EC56" s="63"/>
      <c r="ED56" s="64">
        <f t="shared" si="120"/>
        <v>0</v>
      </c>
      <c r="EE56" s="63"/>
      <c r="EF56" s="64">
        <f t="shared" si="121"/>
        <v>0</v>
      </c>
      <c r="EG56" s="63"/>
      <c r="EH56" s="64">
        <f t="shared" si="122"/>
        <v>0</v>
      </c>
      <c r="EI56" s="63"/>
      <c r="EJ56" s="64">
        <f t="shared" si="123"/>
        <v>0</v>
      </c>
      <c r="EK56" s="63"/>
      <c r="EL56" s="64">
        <f t="shared" si="124"/>
        <v>0</v>
      </c>
      <c r="EM56" s="63"/>
      <c r="EN56" s="64"/>
      <c r="EO56" s="69"/>
      <c r="EP56" s="69"/>
      <c r="EQ56" s="70">
        <f t="shared" si="125"/>
        <v>37</v>
      </c>
      <c r="ER56" s="70">
        <f t="shared" si="125"/>
        <v>812610.90399999986</v>
      </c>
    </row>
    <row r="57" spans="1:148" s="1" customFormat="1" ht="39" customHeight="1" x14ac:dyDescent="0.25">
      <c r="A57" s="55"/>
      <c r="B57" s="55">
        <v>35</v>
      </c>
      <c r="C57" s="56" t="s">
        <v>245</v>
      </c>
      <c r="D57" s="100" t="s">
        <v>246</v>
      </c>
      <c r="E57" s="58">
        <v>13916</v>
      </c>
      <c r="F57" s="59">
        <v>0.52</v>
      </c>
      <c r="G57" s="60"/>
      <c r="H57" s="61">
        <v>1</v>
      </c>
      <c r="I57" s="107"/>
      <c r="J57" s="107"/>
      <c r="K57" s="101">
        <v>1.4</v>
      </c>
      <c r="L57" s="101">
        <v>1.68</v>
      </c>
      <c r="M57" s="101">
        <v>2.23</v>
      </c>
      <c r="N57" s="104">
        <v>2.57</v>
      </c>
      <c r="O57" s="63">
        <v>0</v>
      </c>
      <c r="P57" s="64">
        <f t="shared" si="62"/>
        <v>0</v>
      </c>
      <c r="Q57" s="105"/>
      <c r="R57" s="64">
        <f t="shared" si="63"/>
        <v>0</v>
      </c>
      <c r="S57" s="65">
        <v>0</v>
      </c>
      <c r="T57" s="65">
        <f t="shared" si="64"/>
        <v>0</v>
      </c>
      <c r="U57" s="63">
        <v>0</v>
      </c>
      <c r="V57" s="64">
        <f t="shared" si="65"/>
        <v>0</v>
      </c>
      <c r="W57" s="63"/>
      <c r="X57" s="65">
        <f t="shared" si="66"/>
        <v>0</v>
      </c>
      <c r="Y57" s="63"/>
      <c r="Z57" s="64">
        <f t="shared" si="67"/>
        <v>0</v>
      </c>
      <c r="AA57" s="65">
        <v>0</v>
      </c>
      <c r="AB57" s="64">
        <f t="shared" si="68"/>
        <v>0</v>
      </c>
      <c r="AC57" s="64"/>
      <c r="AD57" s="64"/>
      <c r="AE57" s="65">
        <v>0</v>
      </c>
      <c r="AF57" s="64">
        <f t="shared" si="69"/>
        <v>0</v>
      </c>
      <c r="AG57" s="65"/>
      <c r="AH57" s="64">
        <f t="shared" si="70"/>
        <v>0</v>
      </c>
      <c r="AI57" s="65"/>
      <c r="AJ57" s="64">
        <f t="shared" si="71"/>
        <v>0</v>
      </c>
      <c r="AK57" s="63"/>
      <c r="AL57" s="64">
        <f t="shared" si="72"/>
        <v>0</v>
      </c>
      <c r="AM57" s="65"/>
      <c r="AN57" s="65">
        <f t="shared" si="73"/>
        <v>0</v>
      </c>
      <c r="AO57" s="63"/>
      <c r="AP57" s="64">
        <f t="shared" si="74"/>
        <v>0</v>
      </c>
      <c r="AQ57" s="63"/>
      <c r="AR57" s="64">
        <f t="shared" si="75"/>
        <v>0</v>
      </c>
      <c r="AS57" s="65">
        <v>0</v>
      </c>
      <c r="AT57" s="64">
        <f t="shared" si="76"/>
        <v>0</v>
      </c>
      <c r="AU57" s="65"/>
      <c r="AV57" s="64">
        <f t="shared" si="77"/>
        <v>0</v>
      </c>
      <c r="AW57" s="63"/>
      <c r="AX57" s="64">
        <f t="shared" si="78"/>
        <v>0</v>
      </c>
      <c r="AY57" s="63"/>
      <c r="AZ57" s="65">
        <f t="shared" si="79"/>
        <v>0</v>
      </c>
      <c r="BA57" s="63"/>
      <c r="BB57" s="64">
        <f t="shared" si="80"/>
        <v>0</v>
      </c>
      <c r="BC57" s="63"/>
      <c r="BD57" s="64">
        <f t="shared" si="81"/>
        <v>0</v>
      </c>
      <c r="BE57" s="63"/>
      <c r="BF57" s="64">
        <f t="shared" si="82"/>
        <v>0</v>
      </c>
      <c r="BG57" s="63">
        <v>1</v>
      </c>
      <c r="BH57" s="64">
        <f t="shared" si="83"/>
        <v>10130.848</v>
      </c>
      <c r="BI57" s="63"/>
      <c r="BJ57" s="64">
        <f t="shared" si="84"/>
        <v>0</v>
      </c>
      <c r="BK57" s="63"/>
      <c r="BL57" s="64">
        <f t="shared" si="85"/>
        <v>0</v>
      </c>
      <c r="BM57" s="63"/>
      <c r="BN57" s="64">
        <f t="shared" si="86"/>
        <v>0</v>
      </c>
      <c r="BO57" s="63"/>
      <c r="BP57" s="64">
        <f t="shared" si="87"/>
        <v>0</v>
      </c>
      <c r="BQ57" s="63"/>
      <c r="BR57" s="64">
        <f t="shared" si="88"/>
        <v>0</v>
      </c>
      <c r="BS57" s="63"/>
      <c r="BT57" s="64">
        <f t="shared" si="89"/>
        <v>0</v>
      </c>
      <c r="BU57" s="63"/>
      <c r="BV57" s="64">
        <f t="shared" si="90"/>
        <v>0</v>
      </c>
      <c r="BW57" s="63"/>
      <c r="BX57" s="64">
        <f t="shared" si="91"/>
        <v>0</v>
      </c>
      <c r="BY57" s="67"/>
      <c r="BZ57" s="68">
        <f t="shared" si="92"/>
        <v>0</v>
      </c>
      <c r="CA57" s="63"/>
      <c r="CB57" s="64">
        <f t="shared" si="93"/>
        <v>0</v>
      </c>
      <c r="CC57" s="65">
        <v>0</v>
      </c>
      <c r="CD57" s="64">
        <f t="shared" si="94"/>
        <v>0</v>
      </c>
      <c r="CE57" s="63"/>
      <c r="CF57" s="64">
        <f t="shared" si="95"/>
        <v>0</v>
      </c>
      <c r="CG57" s="63"/>
      <c r="CH57" s="64">
        <f t="shared" si="96"/>
        <v>0</v>
      </c>
      <c r="CI57" s="63">
        <v>10</v>
      </c>
      <c r="CJ57" s="64">
        <f t="shared" si="97"/>
        <v>101308.48</v>
      </c>
      <c r="CK57" s="63"/>
      <c r="CL57" s="64">
        <f t="shared" si="98"/>
        <v>0</v>
      </c>
      <c r="CM57" s="65">
        <v>0</v>
      </c>
      <c r="CN57" s="64">
        <f t="shared" si="99"/>
        <v>0</v>
      </c>
      <c r="CO57" s="63">
        <v>0</v>
      </c>
      <c r="CP57" s="64">
        <f t="shared" si="100"/>
        <v>0</v>
      </c>
      <c r="CQ57" s="63">
        <v>0</v>
      </c>
      <c r="CR57" s="64">
        <f t="shared" si="101"/>
        <v>0</v>
      </c>
      <c r="CS57" s="65"/>
      <c r="CT57" s="64">
        <f t="shared" si="102"/>
        <v>0</v>
      </c>
      <c r="CU57" s="65"/>
      <c r="CV57" s="64">
        <f t="shared" si="103"/>
        <v>0</v>
      </c>
      <c r="CW57" s="65"/>
      <c r="CX57" s="64">
        <f t="shared" si="104"/>
        <v>0</v>
      </c>
      <c r="CY57" s="63"/>
      <c r="CZ57" s="64">
        <f t="shared" si="105"/>
        <v>0</v>
      </c>
      <c r="DA57" s="63">
        <v>0</v>
      </c>
      <c r="DB57" s="64">
        <f t="shared" si="106"/>
        <v>0</v>
      </c>
      <c r="DC57" s="63">
        <v>9</v>
      </c>
      <c r="DD57" s="64">
        <f t="shared" si="107"/>
        <v>109413.1584</v>
      </c>
      <c r="DE57" s="65"/>
      <c r="DF57" s="64">
        <f t="shared" si="108"/>
        <v>0</v>
      </c>
      <c r="DG57" s="63"/>
      <c r="DH57" s="64">
        <f t="shared" si="109"/>
        <v>0</v>
      </c>
      <c r="DI57" s="63">
        <v>6</v>
      </c>
      <c r="DJ57" s="64">
        <f t="shared" si="110"/>
        <v>72942.105599999995</v>
      </c>
      <c r="DK57" s="63"/>
      <c r="DL57" s="64">
        <f t="shared" si="111"/>
        <v>0</v>
      </c>
      <c r="DM57" s="63"/>
      <c r="DN57" s="64">
        <f t="shared" si="112"/>
        <v>0</v>
      </c>
      <c r="DO57" s="63"/>
      <c r="DP57" s="64">
        <f t="shared" si="113"/>
        <v>0</v>
      </c>
      <c r="DQ57" s="63"/>
      <c r="DR57" s="64">
        <f t="shared" si="114"/>
        <v>0</v>
      </c>
      <c r="DS57" s="63"/>
      <c r="DT57" s="64">
        <f t="shared" si="115"/>
        <v>0</v>
      </c>
      <c r="DU57" s="63">
        <v>1</v>
      </c>
      <c r="DV57" s="64">
        <f t="shared" si="116"/>
        <v>12157.017600000001</v>
      </c>
      <c r="DW57" s="63"/>
      <c r="DX57" s="64">
        <f t="shared" si="117"/>
        <v>0</v>
      </c>
      <c r="DY57" s="63">
        <v>0</v>
      </c>
      <c r="DZ57" s="64">
        <f t="shared" si="118"/>
        <v>0</v>
      </c>
      <c r="EA57" s="63"/>
      <c r="EB57" s="64">
        <f t="shared" si="119"/>
        <v>0</v>
      </c>
      <c r="EC57" s="63"/>
      <c r="ED57" s="64">
        <f t="shared" si="120"/>
        <v>0</v>
      </c>
      <c r="EE57" s="63"/>
      <c r="EF57" s="64">
        <f t="shared" si="121"/>
        <v>0</v>
      </c>
      <c r="EG57" s="63"/>
      <c r="EH57" s="64">
        <f t="shared" si="122"/>
        <v>0</v>
      </c>
      <c r="EI57" s="63"/>
      <c r="EJ57" s="64">
        <f t="shared" si="123"/>
        <v>0</v>
      </c>
      <c r="EK57" s="63"/>
      <c r="EL57" s="64">
        <f t="shared" si="124"/>
        <v>0</v>
      </c>
      <c r="EM57" s="63"/>
      <c r="EN57" s="64"/>
      <c r="EO57" s="69"/>
      <c r="EP57" s="69"/>
      <c r="EQ57" s="70">
        <f t="shared" si="125"/>
        <v>27</v>
      </c>
      <c r="ER57" s="70">
        <f t="shared" si="125"/>
        <v>305951.60960000003</v>
      </c>
    </row>
    <row r="58" spans="1:148" s="1" customFormat="1" ht="34.5" customHeight="1" x14ac:dyDescent="0.25">
      <c r="A58" s="55"/>
      <c r="B58" s="55">
        <v>36</v>
      </c>
      <c r="C58" s="56" t="s">
        <v>247</v>
      </c>
      <c r="D58" s="100" t="s">
        <v>248</v>
      </c>
      <c r="E58" s="58">
        <v>13916</v>
      </c>
      <c r="F58" s="59">
        <v>0.65</v>
      </c>
      <c r="G58" s="60"/>
      <c r="H58" s="61">
        <v>1</v>
      </c>
      <c r="I58" s="107"/>
      <c r="J58" s="107"/>
      <c r="K58" s="101">
        <v>1.4</v>
      </c>
      <c r="L58" s="101">
        <v>1.68</v>
      </c>
      <c r="M58" s="101">
        <v>2.23</v>
      </c>
      <c r="N58" s="104">
        <v>2.57</v>
      </c>
      <c r="O58" s="63"/>
      <c r="P58" s="64">
        <f t="shared" si="62"/>
        <v>0</v>
      </c>
      <c r="Q58" s="105"/>
      <c r="R58" s="64">
        <f t="shared" si="63"/>
        <v>0</v>
      </c>
      <c r="S58" s="65"/>
      <c r="T58" s="65">
        <f t="shared" si="64"/>
        <v>0</v>
      </c>
      <c r="U58" s="63"/>
      <c r="V58" s="64">
        <f t="shared" si="65"/>
        <v>0</v>
      </c>
      <c r="W58" s="63"/>
      <c r="X58" s="65">
        <f t="shared" si="66"/>
        <v>0</v>
      </c>
      <c r="Y58" s="63"/>
      <c r="Z58" s="64">
        <f t="shared" si="67"/>
        <v>0</v>
      </c>
      <c r="AA58" s="65"/>
      <c r="AB58" s="64">
        <f t="shared" si="68"/>
        <v>0</v>
      </c>
      <c r="AC58" s="64"/>
      <c r="AD58" s="64"/>
      <c r="AE58" s="65"/>
      <c r="AF58" s="64">
        <f t="shared" si="69"/>
        <v>0</v>
      </c>
      <c r="AG58" s="65"/>
      <c r="AH58" s="64">
        <f t="shared" si="70"/>
        <v>0</v>
      </c>
      <c r="AI58" s="65"/>
      <c r="AJ58" s="64">
        <f t="shared" si="71"/>
        <v>0</v>
      </c>
      <c r="AK58" s="63"/>
      <c r="AL58" s="64">
        <f t="shared" si="72"/>
        <v>0</v>
      </c>
      <c r="AM58" s="65"/>
      <c r="AN58" s="65">
        <f t="shared" si="73"/>
        <v>0</v>
      </c>
      <c r="AO58" s="63"/>
      <c r="AP58" s="64">
        <f t="shared" si="74"/>
        <v>0</v>
      </c>
      <c r="AQ58" s="108"/>
      <c r="AR58" s="64">
        <f t="shared" si="75"/>
        <v>0</v>
      </c>
      <c r="AS58" s="65"/>
      <c r="AT58" s="64">
        <f t="shared" si="76"/>
        <v>0</v>
      </c>
      <c r="AU58" s="65"/>
      <c r="AV58" s="64">
        <f t="shared" si="77"/>
        <v>0</v>
      </c>
      <c r="AW58" s="63"/>
      <c r="AX58" s="64">
        <f t="shared" si="78"/>
        <v>0</v>
      </c>
      <c r="AY58" s="63"/>
      <c r="AZ58" s="65">
        <f t="shared" si="79"/>
        <v>0</v>
      </c>
      <c r="BA58" s="63"/>
      <c r="BB58" s="64">
        <f t="shared" si="80"/>
        <v>0</v>
      </c>
      <c r="BC58" s="63"/>
      <c r="BD58" s="64">
        <f t="shared" si="81"/>
        <v>0</v>
      </c>
      <c r="BE58" s="63">
        <v>240</v>
      </c>
      <c r="BF58" s="64">
        <f t="shared" si="82"/>
        <v>3039254.4</v>
      </c>
      <c r="BG58" s="63">
        <v>10</v>
      </c>
      <c r="BH58" s="64">
        <f t="shared" si="83"/>
        <v>126635.59999999999</v>
      </c>
      <c r="BI58" s="63"/>
      <c r="BJ58" s="64">
        <f t="shared" si="84"/>
        <v>0</v>
      </c>
      <c r="BK58" s="63"/>
      <c r="BL58" s="64">
        <f t="shared" si="85"/>
        <v>0</v>
      </c>
      <c r="BM58" s="63"/>
      <c r="BN58" s="64">
        <f t="shared" si="86"/>
        <v>0</v>
      </c>
      <c r="BO58" s="63">
        <v>500</v>
      </c>
      <c r="BP58" s="64">
        <f t="shared" si="87"/>
        <v>6331780</v>
      </c>
      <c r="BQ58" s="63">
        <v>572</v>
      </c>
      <c r="BR58" s="64">
        <f t="shared" si="88"/>
        <v>7243556.3199999994</v>
      </c>
      <c r="BS58" s="63">
        <v>600</v>
      </c>
      <c r="BT58" s="64">
        <f t="shared" si="89"/>
        <v>7598135.9999999991</v>
      </c>
      <c r="BU58" s="63">
        <v>424</v>
      </c>
      <c r="BV58" s="64">
        <f t="shared" si="90"/>
        <v>5369349.4399999995</v>
      </c>
      <c r="BW58" s="63"/>
      <c r="BX58" s="64">
        <f t="shared" si="91"/>
        <v>0</v>
      </c>
      <c r="BY58" s="67"/>
      <c r="BZ58" s="68">
        <f t="shared" si="92"/>
        <v>0</v>
      </c>
      <c r="CA58" s="63"/>
      <c r="CB58" s="64">
        <f t="shared" si="93"/>
        <v>0</v>
      </c>
      <c r="CC58" s="65"/>
      <c r="CD58" s="64">
        <f t="shared" si="94"/>
        <v>0</v>
      </c>
      <c r="CE58" s="63"/>
      <c r="CF58" s="64">
        <f t="shared" si="95"/>
        <v>0</v>
      </c>
      <c r="CG58" s="63"/>
      <c r="CH58" s="64">
        <f t="shared" si="96"/>
        <v>0</v>
      </c>
      <c r="CI58" s="63"/>
      <c r="CJ58" s="64">
        <f t="shared" si="97"/>
        <v>0</v>
      </c>
      <c r="CK58" s="63">
        <v>63</v>
      </c>
      <c r="CL58" s="64">
        <f t="shared" si="98"/>
        <v>797804.28</v>
      </c>
      <c r="CM58" s="65"/>
      <c r="CN58" s="64">
        <f t="shared" si="99"/>
        <v>0</v>
      </c>
      <c r="CO58" s="63"/>
      <c r="CP58" s="64">
        <f t="shared" si="100"/>
        <v>0</v>
      </c>
      <c r="CQ58" s="63"/>
      <c r="CR58" s="64">
        <f t="shared" si="101"/>
        <v>0</v>
      </c>
      <c r="CS58" s="65"/>
      <c r="CT58" s="64">
        <f t="shared" si="102"/>
        <v>0</v>
      </c>
      <c r="CU58" s="65">
        <v>80</v>
      </c>
      <c r="CV58" s="64">
        <f t="shared" si="103"/>
        <v>1215701.76</v>
      </c>
      <c r="CW58" s="65"/>
      <c r="CX58" s="64">
        <f t="shared" si="104"/>
        <v>0</v>
      </c>
      <c r="CY58" s="63"/>
      <c r="CZ58" s="64">
        <f t="shared" si="105"/>
        <v>0</v>
      </c>
      <c r="DA58" s="63"/>
      <c r="DB58" s="64">
        <f t="shared" si="106"/>
        <v>0</v>
      </c>
      <c r="DC58" s="63">
        <v>60</v>
      </c>
      <c r="DD58" s="64">
        <f t="shared" si="107"/>
        <v>911776.32</v>
      </c>
      <c r="DE58" s="65"/>
      <c r="DF58" s="64">
        <f t="shared" si="108"/>
        <v>0</v>
      </c>
      <c r="DG58" s="63"/>
      <c r="DH58" s="64">
        <f t="shared" si="109"/>
        <v>0</v>
      </c>
      <c r="DI58" s="63">
        <v>60</v>
      </c>
      <c r="DJ58" s="64">
        <f t="shared" si="110"/>
        <v>911776.32</v>
      </c>
      <c r="DK58" s="63"/>
      <c r="DL58" s="64">
        <f t="shared" si="111"/>
        <v>0</v>
      </c>
      <c r="DM58" s="63"/>
      <c r="DN58" s="64">
        <f t="shared" si="112"/>
        <v>0</v>
      </c>
      <c r="DO58" s="63"/>
      <c r="DP58" s="64">
        <f t="shared" si="113"/>
        <v>0</v>
      </c>
      <c r="DQ58" s="63"/>
      <c r="DR58" s="64">
        <f t="shared" si="114"/>
        <v>0</v>
      </c>
      <c r="DS58" s="63">
        <v>15</v>
      </c>
      <c r="DT58" s="64">
        <f t="shared" si="115"/>
        <v>227944.08</v>
      </c>
      <c r="DU58" s="63"/>
      <c r="DV58" s="64">
        <f t="shared" si="116"/>
        <v>0</v>
      </c>
      <c r="DW58" s="63"/>
      <c r="DX58" s="64">
        <f t="shared" si="117"/>
        <v>0</v>
      </c>
      <c r="DY58" s="63"/>
      <c r="DZ58" s="64">
        <f t="shared" si="118"/>
        <v>0</v>
      </c>
      <c r="EA58" s="63"/>
      <c r="EB58" s="64">
        <f t="shared" si="119"/>
        <v>0</v>
      </c>
      <c r="EC58" s="63"/>
      <c r="ED58" s="64">
        <f t="shared" si="120"/>
        <v>0</v>
      </c>
      <c r="EE58" s="63"/>
      <c r="EF58" s="64">
        <f t="shared" si="121"/>
        <v>0</v>
      </c>
      <c r="EG58" s="63"/>
      <c r="EH58" s="64">
        <f t="shared" si="122"/>
        <v>0</v>
      </c>
      <c r="EI58" s="63"/>
      <c r="EJ58" s="64">
        <f t="shared" si="123"/>
        <v>0</v>
      </c>
      <c r="EK58" s="63"/>
      <c r="EL58" s="64">
        <f t="shared" si="124"/>
        <v>0</v>
      </c>
      <c r="EM58" s="63"/>
      <c r="EN58" s="64"/>
      <c r="EO58" s="69"/>
      <c r="EP58" s="69"/>
      <c r="EQ58" s="70">
        <f t="shared" si="125"/>
        <v>2624</v>
      </c>
      <c r="ER58" s="70">
        <f t="shared" si="125"/>
        <v>33773714.520000003</v>
      </c>
    </row>
    <row r="59" spans="1:148" s="110" customFormat="1" ht="15" x14ac:dyDescent="0.25">
      <c r="A59" s="182">
        <v>13</v>
      </c>
      <c r="B59" s="182"/>
      <c r="C59" s="53" t="s">
        <v>249</v>
      </c>
      <c r="D59" s="137" t="s">
        <v>250</v>
      </c>
      <c r="E59" s="58">
        <v>13916</v>
      </c>
      <c r="F59" s="181"/>
      <c r="G59" s="60"/>
      <c r="H59" s="54"/>
      <c r="I59" s="99"/>
      <c r="J59" s="99"/>
      <c r="K59" s="183">
        <v>1.4</v>
      </c>
      <c r="L59" s="183">
        <v>1.68</v>
      </c>
      <c r="M59" s="183">
        <v>2.23</v>
      </c>
      <c r="N59" s="184">
        <v>2.57</v>
      </c>
      <c r="O59" s="109">
        <f>SUM(O60:O62)</f>
        <v>90</v>
      </c>
      <c r="P59" s="109">
        <f t="shared" ref="P59:CA59" si="126">SUM(P60:P62)</f>
        <v>1402732.7999999998</v>
      </c>
      <c r="Q59" s="109">
        <f t="shared" si="126"/>
        <v>0</v>
      </c>
      <c r="R59" s="109">
        <f t="shared" si="126"/>
        <v>0</v>
      </c>
      <c r="S59" s="109">
        <f t="shared" si="126"/>
        <v>0</v>
      </c>
      <c r="T59" s="109">
        <f t="shared" si="126"/>
        <v>0</v>
      </c>
      <c r="U59" s="109">
        <f t="shared" si="126"/>
        <v>0</v>
      </c>
      <c r="V59" s="109">
        <f t="shared" si="126"/>
        <v>0</v>
      </c>
      <c r="W59" s="109">
        <f t="shared" si="126"/>
        <v>0</v>
      </c>
      <c r="X59" s="109">
        <f t="shared" si="126"/>
        <v>0</v>
      </c>
      <c r="Y59" s="109">
        <f t="shared" si="126"/>
        <v>0</v>
      </c>
      <c r="Z59" s="109">
        <f t="shared" si="126"/>
        <v>0</v>
      </c>
      <c r="AA59" s="109">
        <f t="shared" si="126"/>
        <v>340</v>
      </c>
      <c r="AB59" s="109">
        <f t="shared" si="126"/>
        <v>5299212.8</v>
      </c>
      <c r="AC59" s="109">
        <f t="shared" si="126"/>
        <v>0</v>
      </c>
      <c r="AD59" s="109">
        <f t="shared" si="126"/>
        <v>0</v>
      </c>
      <c r="AE59" s="109">
        <f t="shared" si="126"/>
        <v>700</v>
      </c>
      <c r="AF59" s="109">
        <f t="shared" si="126"/>
        <v>10910144</v>
      </c>
      <c r="AG59" s="109">
        <f t="shared" si="126"/>
        <v>0</v>
      </c>
      <c r="AH59" s="109">
        <f t="shared" si="126"/>
        <v>0</v>
      </c>
      <c r="AI59" s="109">
        <f t="shared" si="126"/>
        <v>421</v>
      </c>
      <c r="AJ59" s="109">
        <f t="shared" si="126"/>
        <v>7874006.7839999991</v>
      </c>
      <c r="AK59" s="109">
        <f t="shared" si="126"/>
        <v>557</v>
      </c>
      <c r="AL59" s="109">
        <f t="shared" si="126"/>
        <v>8681357.4399999995</v>
      </c>
      <c r="AM59" s="109">
        <f t="shared" si="126"/>
        <v>0</v>
      </c>
      <c r="AN59" s="109">
        <f t="shared" si="126"/>
        <v>0</v>
      </c>
      <c r="AO59" s="109">
        <f t="shared" si="126"/>
        <v>0</v>
      </c>
      <c r="AP59" s="109">
        <f t="shared" si="126"/>
        <v>0</v>
      </c>
      <c r="AQ59" s="109">
        <f t="shared" si="126"/>
        <v>0</v>
      </c>
      <c r="AR59" s="109">
        <f t="shared" si="126"/>
        <v>0</v>
      </c>
      <c r="AS59" s="109">
        <f t="shared" si="126"/>
        <v>0</v>
      </c>
      <c r="AT59" s="109">
        <f t="shared" si="126"/>
        <v>0</v>
      </c>
      <c r="AU59" s="109">
        <f t="shared" si="126"/>
        <v>0</v>
      </c>
      <c r="AV59" s="109">
        <f t="shared" si="126"/>
        <v>0</v>
      </c>
      <c r="AW59" s="109">
        <f t="shared" si="126"/>
        <v>0</v>
      </c>
      <c r="AX59" s="109">
        <f t="shared" si="126"/>
        <v>0</v>
      </c>
      <c r="AY59" s="109">
        <f t="shared" si="126"/>
        <v>520</v>
      </c>
      <c r="AZ59" s="109">
        <f t="shared" si="126"/>
        <v>8104678.3999999994</v>
      </c>
      <c r="BA59" s="109">
        <f t="shared" si="126"/>
        <v>1143</v>
      </c>
      <c r="BB59" s="109">
        <f t="shared" si="126"/>
        <v>17814706.559999999</v>
      </c>
      <c r="BC59" s="109">
        <f t="shared" si="126"/>
        <v>813</v>
      </c>
      <c r="BD59" s="109">
        <f t="shared" si="126"/>
        <v>12671352.959999999</v>
      </c>
      <c r="BE59" s="109">
        <f t="shared" si="126"/>
        <v>744</v>
      </c>
      <c r="BF59" s="109">
        <f t="shared" si="126"/>
        <v>11595924.48</v>
      </c>
      <c r="BG59" s="109">
        <f t="shared" si="126"/>
        <v>460</v>
      </c>
      <c r="BH59" s="109">
        <f t="shared" si="126"/>
        <v>7169523.1999999993</v>
      </c>
      <c r="BI59" s="109">
        <f t="shared" si="126"/>
        <v>1100</v>
      </c>
      <c r="BJ59" s="109">
        <f t="shared" si="126"/>
        <v>17144512</v>
      </c>
      <c r="BK59" s="109">
        <f t="shared" si="126"/>
        <v>592</v>
      </c>
      <c r="BL59" s="109">
        <f t="shared" si="126"/>
        <v>9226864.6400000006</v>
      </c>
      <c r="BM59" s="109">
        <f t="shared" si="126"/>
        <v>1385</v>
      </c>
      <c r="BN59" s="109">
        <f t="shared" si="126"/>
        <v>21586499.199999999</v>
      </c>
      <c r="BO59" s="109">
        <f t="shared" si="126"/>
        <v>0</v>
      </c>
      <c r="BP59" s="109">
        <f t="shared" si="126"/>
        <v>0</v>
      </c>
      <c r="BQ59" s="109">
        <f t="shared" si="126"/>
        <v>0</v>
      </c>
      <c r="BR59" s="109">
        <f t="shared" si="126"/>
        <v>0</v>
      </c>
      <c r="BS59" s="109">
        <f t="shared" si="126"/>
        <v>0</v>
      </c>
      <c r="BT59" s="109">
        <f t="shared" si="126"/>
        <v>0</v>
      </c>
      <c r="BU59" s="109">
        <f t="shared" si="126"/>
        <v>0</v>
      </c>
      <c r="BV59" s="109">
        <f t="shared" si="126"/>
        <v>0</v>
      </c>
      <c r="BW59" s="109">
        <f t="shared" si="126"/>
        <v>100</v>
      </c>
      <c r="BX59" s="109">
        <f t="shared" si="126"/>
        <v>1558592</v>
      </c>
      <c r="BY59" s="109">
        <f t="shared" si="126"/>
        <v>125</v>
      </c>
      <c r="BZ59" s="109">
        <f t="shared" si="126"/>
        <v>1948239.9999999998</v>
      </c>
      <c r="CA59" s="109">
        <f t="shared" si="126"/>
        <v>366</v>
      </c>
      <c r="CB59" s="109">
        <f t="shared" ref="CB59:EM59" si="127">SUM(CB60:CB62)</f>
        <v>5704446.7199999997</v>
      </c>
      <c r="CC59" s="109">
        <f t="shared" si="127"/>
        <v>150</v>
      </c>
      <c r="CD59" s="109">
        <f t="shared" si="127"/>
        <v>2337888</v>
      </c>
      <c r="CE59" s="109">
        <f t="shared" si="127"/>
        <v>377</v>
      </c>
      <c r="CF59" s="109">
        <f t="shared" si="127"/>
        <v>5875891.8400000008</v>
      </c>
      <c r="CG59" s="109">
        <f t="shared" si="127"/>
        <v>200</v>
      </c>
      <c r="CH59" s="109">
        <f t="shared" si="127"/>
        <v>3117184</v>
      </c>
      <c r="CI59" s="109">
        <f t="shared" si="127"/>
        <v>526</v>
      </c>
      <c r="CJ59" s="109">
        <f t="shared" si="127"/>
        <v>8198193.9200000009</v>
      </c>
      <c r="CK59" s="109">
        <f t="shared" si="127"/>
        <v>634</v>
      </c>
      <c r="CL59" s="109">
        <f t="shared" si="127"/>
        <v>9881473.2799999993</v>
      </c>
      <c r="CM59" s="109">
        <f t="shared" si="127"/>
        <v>900</v>
      </c>
      <c r="CN59" s="109">
        <f t="shared" si="127"/>
        <v>16832793.599999998</v>
      </c>
      <c r="CO59" s="109">
        <f t="shared" si="127"/>
        <v>330</v>
      </c>
      <c r="CP59" s="109">
        <f t="shared" si="127"/>
        <v>6172024.3199999994</v>
      </c>
      <c r="CQ59" s="109">
        <f t="shared" si="127"/>
        <v>455</v>
      </c>
      <c r="CR59" s="109">
        <f t="shared" si="127"/>
        <v>8509912.3200000003</v>
      </c>
      <c r="CS59" s="109">
        <f t="shared" si="127"/>
        <v>750</v>
      </c>
      <c r="CT59" s="109">
        <f t="shared" si="127"/>
        <v>14027328</v>
      </c>
      <c r="CU59" s="109">
        <f t="shared" si="127"/>
        <v>0</v>
      </c>
      <c r="CV59" s="109">
        <f t="shared" si="127"/>
        <v>0</v>
      </c>
      <c r="CW59" s="109">
        <f t="shared" si="127"/>
        <v>0</v>
      </c>
      <c r="CX59" s="109">
        <f t="shared" si="127"/>
        <v>0</v>
      </c>
      <c r="CY59" s="109">
        <f t="shared" si="127"/>
        <v>108</v>
      </c>
      <c r="CZ59" s="109">
        <f t="shared" si="127"/>
        <v>2019935.2320000001</v>
      </c>
      <c r="DA59" s="109">
        <f t="shared" si="127"/>
        <v>147</v>
      </c>
      <c r="DB59" s="109">
        <f t="shared" si="127"/>
        <v>2749356.2880000002</v>
      </c>
      <c r="DC59" s="109">
        <f t="shared" si="127"/>
        <v>538</v>
      </c>
      <c r="DD59" s="109">
        <f t="shared" si="127"/>
        <v>10062269.952</v>
      </c>
      <c r="DE59" s="109">
        <f t="shared" si="127"/>
        <v>140</v>
      </c>
      <c r="DF59" s="109">
        <f t="shared" si="127"/>
        <v>2618434.5600000001</v>
      </c>
      <c r="DG59" s="109">
        <f t="shared" si="127"/>
        <v>50</v>
      </c>
      <c r="DH59" s="109">
        <f t="shared" si="127"/>
        <v>935155.19999999995</v>
      </c>
      <c r="DI59" s="109">
        <f t="shared" si="127"/>
        <v>504</v>
      </c>
      <c r="DJ59" s="109">
        <f t="shared" si="127"/>
        <v>9426364.4159999993</v>
      </c>
      <c r="DK59" s="109">
        <f t="shared" si="127"/>
        <v>304</v>
      </c>
      <c r="DL59" s="109">
        <f t="shared" si="127"/>
        <v>5685743.6160000004</v>
      </c>
      <c r="DM59" s="109">
        <f t="shared" si="127"/>
        <v>800</v>
      </c>
      <c r="DN59" s="109">
        <f t="shared" si="127"/>
        <v>14962483.199999999</v>
      </c>
      <c r="DO59" s="109">
        <f t="shared" si="127"/>
        <v>223</v>
      </c>
      <c r="DP59" s="109">
        <f t="shared" si="127"/>
        <v>4170792.1919999998</v>
      </c>
      <c r="DQ59" s="109">
        <f t="shared" si="127"/>
        <v>170</v>
      </c>
      <c r="DR59" s="109">
        <f t="shared" si="127"/>
        <v>3179527.6799999997</v>
      </c>
      <c r="DS59" s="109">
        <f t="shared" si="127"/>
        <v>55</v>
      </c>
      <c r="DT59" s="109">
        <f t="shared" si="127"/>
        <v>1028670.72</v>
      </c>
      <c r="DU59" s="109">
        <f t="shared" si="127"/>
        <v>1</v>
      </c>
      <c r="DV59" s="109">
        <f t="shared" si="127"/>
        <v>18703.103999999999</v>
      </c>
      <c r="DW59" s="109">
        <f t="shared" si="127"/>
        <v>10</v>
      </c>
      <c r="DX59" s="109">
        <f t="shared" si="127"/>
        <v>248261.44</v>
      </c>
      <c r="DY59" s="109">
        <f t="shared" si="127"/>
        <v>54</v>
      </c>
      <c r="DZ59" s="109">
        <f t="shared" si="127"/>
        <v>1545009.9840000002</v>
      </c>
      <c r="EA59" s="109">
        <f t="shared" si="127"/>
        <v>0</v>
      </c>
      <c r="EB59" s="109">
        <f t="shared" si="127"/>
        <v>0</v>
      </c>
      <c r="EC59" s="109">
        <f t="shared" si="127"/>
        <v>13</v>
      </c>
      <c r="ED59" s="109">
        <f t="shared" si="127"/>
        <v>202616.95999999999</v>
      </c>
      <c r="EE59" s="109">
        <f t="shared" si="127"/>
        <v>0</v>
      </c>
      <c r="EF59" s="109">
        <f t="shared" si="127"/>
        <v>0</v>
      </c>
      <c r="EG59" s="109">
        <f t="shared" si="127"/>
        <v>0</v>
      </c>
      <c r="EH59" s="109">
        <f t="shared" si="127"/>
        <v>0</v>
      </c>
      <c r="EI59" s="109">
        <f t="shared" si="127"/>
        <v>0</v>
      </c>
      <c r="EJ59" s="109">
        <f t="shared" si="127"/>
        <v>0</v>
      </c>
      <c r="EK59" s="109">
        <f t="shared" si="127"/>
        <v>0</v>
      </c>
      <c r="EL59" s="109">
        <f t="shared" si="127"/>
        <v>0</v>
      </c>
      <c r="EM59" s="109">
        <f t="shared" si="127"/>
        <v>0</v>
      </c>
      <c r="EN59" s="109">
        <f t="shared" ref="EN59:ER59" si="128">SUM(EN60:EN62)</f>
        <v>0</v>
      </c>
      <c r="EO59" s="109"/>
      <c r="EP59" s="109"/>
      <c r="EQ59" s="109">
        <f t="shared" si="128"/>
        <v>16895</v>
      </c>
      <c r="ER59" s="109">
        <f t="shared" si="128"/>
        <v>282498807.80799997</v>
      </c>
    </row>
    <row r="60" spans="1:148" s="1" customFormat="1" ht="30" x14ac:dyDescent="0.25">
      <c r="A60" s="55"/>
      <c r="B60" s="55">
        <v>37</v>
      </c>
      <c r="C60" s="56" t="s">
        <v>251</v>
      </c>
      <c r="D60" s="100" t="s">
        <v>252</v>
      </c>
      <c r="E60" s="58">
        <v>13916</v>
      </c>
      <c r="F60" s="59">
        <v>0.8</v>
      </c>
      <c r="G60" s="60"/>
      <c r="H60" s="61">
        <v>1</v>
      </c>
      <c r="I60" s="107"/>
      <c r="J60" s="129"/>
      <c r="K60" s="101">
        <v>1.4</v>
      </c>
      <c r="L60" s="101">
        <v>1.68</v>
      </c>
      <c r="M60" s="101">
        <v>2.23</v>
      </c>
      <c r="N60" s="104">
        <v>2.57</v>
      </c>
      <c r="O60" s="63">
        <v>90</v>
      </c>
      <c r="P60" s="64">
        <f>O60*E60*F60*H60*K60*$P$10</f>
        <v>1402732.7999999998</v>
      </c>
      <c r="Q60" s="105"/>
      <c r="R60" s="64">
        <f>Q60*E60*F60*H60*K60*$R$10</f>
        <v>0</v>
      </c>
      <c r="S60" s="65"/>
      <c r="T60" s="65">
        <f>S60*E60*F60*H60*K60*$T$10</f>
        <v>0</v>
      </c>
      <c r="U60" s="63"/>
      <c r="V60" s="64">
        <f>SUM(U60*E60*F60*H60*K60*$V$10)</f>
        <v>0</v>
      </c>
      <c r="W60" s="63"/>
      <c r="X60" s="65">
        <f>SUM(W60*E60*F60*H60*K60*$X$10)</f>
        <v>0</v>
      </c>
      <c r="Y60" s="63"/>
      <c r="Z60" s="64">
        <f>SUM(Y60*E60*F60*H60*K60*$Z$10)</f>
        <v>0</v>
      </c>
      <c r="AA60" s="65">
        <v>340</v>
      </c>
      <c r="AB60" s="64">
        <f>SUM(AA60*E60*F60*H60*K60*$AB$10)</f>
        <v>5299212.8</v>
      </c>
      <c r="AC60" s="64"/>
      <c r="AD60" s="64"/>
      <c r="AE60" s="65">
        <v>700</v>
      </c>
      <c r="AF60" s="64">
        <f>SUM(AE60*E60*F60*H60*K60*$AF$10)</f>
        <v>10910144</v>
      </c>
      <c r="AG60" s="65"/>
      <c r="AH60" s="64">
        <f>SUM(AG60*E60*F60*H60*L60*$AH$10)</f>
        <v>0</v>
      </c>
      <c r="AI60" s="65">
        <v>421</v>
      </c>
      <c r="AJ60" s="64">
        <f>SUM(AI60*E60*F60*H60*L60*$AJ$10)</f>
        <v>7874006.7839999991</v>
      </c>
      <c r="AK60" s="63">
        <v>557</v>
      </c>
      <c r="AL60" s="64">
        <f>SUM(AK60*E60*F60*H60*K60*$AL$10)</f>
        <v>8681357.4399999995</v>
      </c>
      <c r="AM60" s="65"/>
      <c r="AN60" s="65">
        <f>SUM(AM60*E60*F60*H60*K60*$AN$10)</f>
        <v>0</v>
      </c>
      <c r="AO60" s="63"/>
      <c r="AP60" s="64">
        <f>SUM(AO60*E60*F60*H60*K60*$AP$10)</f>
        <v>0</v>
      </c>
      <c r="AQ60" s="63"/>
      <c r="AR60" s="64">
        <f>SUM(AQ60*E60*F60*H60*K60*$AR$10)</f>
        <v>0</v>
      </c>
      <c r="AS60" s="65"/>
      <c r="AT60" s="64">
        <f>SUM(E60*F60*H60*K60*AS60*$AT$10)</f>
        <v>0</v>
      </c>
      <c r="AU60" s="65"/>
      <c r="AV60" s="64">
        <f>SUM(AU60*E60*F60*H60*K60*$AV$10)</f>
        <v>0</v>
      </c>
      <c r="AW60" s="63"/>
      <c r="AX60" s="64">
        <f>SUM(AW60*E60*F60*H60*K60*$AX$10)</f>
        <v>0</v>
      </c>
      <c r="AY60" s="63">
        <v>520</v>
      </c>
      <c r="AZ60" s="65">
        <f>SUM(AY60*E60*F60*H60*K60*$AZ$10)</f>
        <v>8104678.3999999994</v>
      </c>
      <c r="BA60" s="63">
        <v>1143</v>
      </c>
      <c r="BB60" s="64">
        <f>SUM(BA60*E60*F60*H60*K60*$BB$10)</f>
        <v>17814706.559999999</v>
      </c>
      <c r="BC60" s="63">
        <v>813</v>
      </c>
      <c r="BD60" s="64">
        <f>SUM(BC60*E60*F60*H60*K60*$BD$10)</f>
        <v>12671352.959999999</v>
      </c>
      <c r="BE60" s="63">
        <v>744</v>
      </c>
      <c r="BF60" s="64">
        <f>SUM(BE60*E60*F60*H60*K60*$BF$10)</f>
        <v>11595924.48</v>
      </c>
      <c r="BG60" s="63">
        <v>460</v>
      </c>
      <c r="BH60" s="64">
        <f>SUM(BG60*E60*F60*H60*K60*$BH$10)</f>
        <v>7169523.1999999993</v>
      </c>
      <c r="BI60" s="63">
        <v>1100</v>
      </c>
      <c r="BJ60" s="64">
        <f>BI60*E60*F60*H60*K60*$BJ$10</f>
        <v>17144512</v>
      </c>
      <c r="BK60" s="63">
        <v>592</v>
      </c>
      <c r="BL60" s="64">
        <f>BK60*E60*F60*H60*K60*$BL$10</f>
        <v>9226864.6400000006</v>
      </c>
      <c r="BM60" s="63">
        <v>1385</v>
      </c>
      <c r="BN60" s="64">
        <f>BM60*E60*F60*H60*K60*$BN$10</f>
        <v>21586499.199999999</v>
      </c>
      <c r="BO60" s="63"/>
      <c r="BP60" s="64">
        <f>SUM(BO60*E60*F60*H60*K60*$BP$10)</f>
        <v>0</v>
      </c>
      <c r="BQ60" s="63"/>
      <c r="BR60" s="64">
        <f>SUM(BQ60*E60*F60*H60*K60*$BR$10)</f>
        <v>0</v>
      </c>
      <c r="BS60" s="63"/>
      <c r="BT60" s="64">
        <f>SUM(BS60*E60*F60*H60*K60*$BT$10)</f>
        <v>0</v>
      </c>
      <c r="BU60" s="63"/>
      <c r="BV60" s="64">
        <f>SUM(BU60*E60*F60*H60*K60*$BV$10)</f>
        <v>0</v>
      </c>
      <c r="BW60" s="63">
        <v>100</v>
      </c>
      <c r="BX60" s="64">
        <f>SUM(BW60*E60*F60*H60*K60*$BX$10)</f>
        <v>1558592</v>
      </c>
      <c r="BY60" s="67">
        <v>125</v>
      </c>
      <c r="BZ60" s="68">
        <f>BY60*E60*F60*H60*K60*$BZ$10</f>
        <v>1948239.9999999998</v>
      </c>
      <c r="CA60" s="63">
        <v>366</v>
      </c>
      <c r="CB60" s="64">
        <f>SUM(CA60*E60*F60*H60*K60*$CB$10)</f>
        <v>5704446.7199999997</v>
      </c>
      <c r="CC60" s="65">
        <v>150</v>
      </c>
      <c r="CD60" s="64">
        <f>SUM(CC60*E60*F60*H60*K60*$CD$10)</f>
        <v>2337888</v>
      </c>
      <c r="CE60" s="63">
        <v>377</v>
      </c>
      <c r="CF60" s="64">
        <f>SUM(CE60*E60*F60*H60*K60*$CF$10)</f>
        <v>5875891.8400000008</v>
      </c>
      <c r="CG60" s="63">
        <v>200</v>
      </c>
      <c r="CH60" s="64">
        <f>SUM(CG60*E60*F60*H60*K60*$CH$10)</f>
        <v>3117184</v>
      </c>
      <c r="CI60" s="63">
        <v>526</v>
      </c>
      <c r="CJ60" s="64">
        <f>CI60*E60*F60*H60*K60*$CJ$10</f>
        <v>8198193.9200000009</v>
      </c>
      <c r="CK60" s="63">
        <v>634</v>
      </c>
      <c r="CL60" s="64">
        <f>SUM(CK60*E60*F60*H60*K60*$CL$10)</f>
        <v>9881473.2799999993</v>
      </c>
      <c r="CM60" s="65">
        <v>900</v>
      </c>
      <c r="CN60" s="64">
        <f>SUM(CM60*E60*F60*H60*L60*$CN$10)</f>
        <v>16832793.599999998</v>
      </c>
      <c r="CO60" s="63">
        <v>330</v>
      </c>
      <c r="CP60" s="64">
        <f>SUM(CO60*E60*F60*H60*L60*$CP$10)</f>
        <v>6172024.3199999994</v>
      </c>
      <c r="CQ60" s="63">
        <v>455</v>
      </c>
      <c r="CR60" s="64">
        <f>SUM(CQ60*E60*F60*H60*L60*$CR$10)</f>
        <v>8509912.3200000003</v>
      </c>
      <c r="CS60" s="65">
        <v>750</v>
      </c>
      <c r="CT60" s="64">
        <f>SUM(CS60*E60*F60*H60*L60*$CT$10)</f>
        <v>14027328</v>
      </c>
      <c r="CU60" s="65"/>
      <c r="CV60" s="64">
        <f>SUM(CU60*E60*F60*H60*L60*$CV$10)</f>
        <v>0</v>
      </c>
      <c r="CW60" s="65"/>
      <c r="CX60" s="64">
        <f>SUM(CW60*E60*F60*H60*L60*$CX$10)</f>
        <v>0</v>
      </c>
      <c r="CY60" s="63">
        <v>108</v>
      </c>
      <c r="CZ60" s="64">
        <f>SUM(CY60*E60*F60*H60*L60*$CZ$10)</f>
        <v>2019935.2320000001</v>
      </c>
      <c r="DA60" s="63">
        <v>147</v>
      </c>
      <c r="DB60" s="64">
        <f>SUM(DA60*E60*F60*H60*L60*$DB$10)</f>
        <v>2749356.2880000002</v>
      </c>
      <c r="DC60" s="63">
        <v>538</v>
      </c>
      <c r="DD60" s="64">
        <f>SUM(DC60*E60*F60*H60*L60*$DD$10)</f>
        <v>10062269.952</v>
      </c>
      <c r="DE60" s="65">
        <v>140</v>
      </c>
      <c r="DF60" s="64">
        <f>SUM(DE60*E60*F60*H60*L60*$DF$10)</f>
        <v>2618434.5600000001</v>
      </c>
      <c r="DG60" s="63">
        <v>50</v>
      </c>
      <c r="DH60" s="64">
        <f>SUM(DG60*E60*F60*H60*L60*$DH$10)</f>
        <v>935155.19999999995</v>
      </c>
      <c r="DI60" s="63">
        <v>504</v>
      </c>
      <c r="DJ60" s="64">
        <f>SUM(DI60*E60*F60*H60*L60*$DJ$10)</f>
        <v>9426364.4159999993</v>
      </c>
      <c r="DK60" s="63">
        <v>304</v>
      </c>
      <c r="DL60" s="64">
        <f>SUM(DK60*E60*F60*H60*L60*$DL$10)</f>
        <v>5685743.6160000004</v>
      </c>
      <c r="DM60" s="63">
        <v>800</v>
      </c>
      <c r="DN60" s="64">
        <f>SUM(DM60*E60*F60*H60*L60*$DN$10)</f>
        <v>14962483.199999999</v>
      </c>
      <c r="DO60" s="63">
        <v>223</v>
      </c>
      <c r="DP60" s="64">
        <f>SUM(DO60*E60*F60*H60*L60*$DP$10)</f>
        <v>4170792.1919999998</v>
      </c>
      <c r="DQ60" s="63">
        <v>170</v>
      </c>
      <c r="DR60" s="64">
        <f>DQ60*E60*F60*H60*L60*$DR$10</f>
        <v>3179527.6799999997</v>
      </c>
      <c r="DS60" s="63">
        <v>55</v>
      </c>
      <c r="DT60" s="64">
        <f>SUM(DS60*E60*F60*H60*L60*$DT$10)</f>
        <v>1028670.72</v>
      </c>
      <c r="DU60" s="63">
        <v>1</v>
      </c>
      <c r="DV60" s="64">
        <f>SUM(DU60*E60*F60*H60*L60*$DV$10)</f>
        <v>18703.103999999999</v>
      </c>
      <c r="DW60" s="63">
        <v>10</v>
      </c>
      <c r="DX60" s="64">
        <f>SUM(DW60*E60*F60*H60*M60*$DX$10)</f>
        <v>248261.44</v>
      </c>
      <c r="DY60" s="63">
        <v>54</v>
      </c>
      <c r="DZ60" s="64">
        <f>SUM(DY60*E60*F60*H60*N60*$DZ$10)</f>
        <v>1545009.9840000002</v>
      </c>
      <c r="EA60" s="63"/>
      <c r="EB60" s="64">
        <f>SUM(EA60*E60*F60*H60*K60*$EB$10)</f>
        <v>0</v>
      </c>
      <c r="EC60" s="63">
        <v>13</v>
      </c>
      <c r="ED60" s="64">
        <f>SUM(EC60*E60*F60*H60*K60*$ED$10)</f>
        <v>202616.95999999999</v>
      </c>
      <c r="EE60" s="63"/>
      <c r="EF60" s="64">
        <f>SUM(EE60*E60*F60*H60*K60*$EF$10)</f>
        <v>0</v>
      </c>
      <c r="EG60" s="63"/>
      <c r="EH60" s="64">
        <f>SUM(EG60*E60*F60*H60*K60*$EH$10)</f>
        <v>0</v>
      </c>
      <c r="EI60" s="63"/>
      <c r="EJ60" s="64">
        <f>EI60*E60*F60*H60*K60*$EJ$10</f>
        <v>0</v>
      </c>
      <c r="EK60" s="63"/>
      <c r="EL60" s="64">
        <f>EK60*E60*F60*H60*K60*$EL$10</f>
        <v>0</v>
      </c>
      <c r="EM60" s="63"/>
      <c r="EN60" s="64"/>
      <c r="EO60" s="69"/>
      <c r="EP60" s="69"/>
      <c r="EQ60" s="70">
        <f t="shared" ref="EQ60:ER62" si="129">SUM(O60,Y60,Q60,S60,AA60,U60,W60,AE60,AG60,AI60,AK60,AM60,AS60,AU60,AW60,AQ60,CM60,CS60,CW60,CA60,CC60,DC60,DE60,DG60,DI60,DK60,DM60,DO60,AY60,AO60,BA60,BC60,BE60,BG60,BI60,BK60,BM60,BO60,BQ60,BS60,BU60,EE60,EG60,EA60,EC60,BW60,BY60,CU60,CO60,CQ60,CY60,DA60,CE60,CG60,CI60,CK60,DQ60,DS60,DU60,DW60,DY60,EI60,EK60,EM60)</f>
        <v>16895</v>
      </c>
      <c r="ER60" s="70">
        <f t="shared" si="129"/>
        <v>282498807.80799997</v>
      </c>
    </row>
    <row r="61" spans="1:148" s="1" customFormat="1" ht="30" customHeight="1" x14ac:dyDescent="0.25">
      <c r="A61" s="55"/>
      <c r="B61" s="55">
        <v>38</v>
      </c>
      <c r="C61" s="56" t="s">
        <v>253</v>
      </c>
      <c r="D61" s="100" t="s">
        <v>254</v>
      </c>
      <c r="E61" s="58">
        <v>13916</v>
      </c>
      <c r="F61" s="59">
        <v>3.39</v>
      </c>
      <c r="G61" s="60"/>
      <c r="H61" s="61">
        <v>1</v>
      </c>
      <c r="I61" s="107"/>
      <c r="J61" s="107"/>
      <c r="K61" s="101">
        <v>1.4</v>
      </c>
      <c r="L61" s="101">
        <v>1.68</v>
      </c>
      <c r="M61" s="101">
        <v>2.23</v>
      </c>
      <c r="N61" s="104">
        <v>2.57</v>
      </c>
      <c r="O61" s="108"/>
      <c r="P61" s="64">
        <f>O61*E61*F61*H61*K61*$P$10</f>
        <v>0</v>
      </c>
      <c r="Q61" s="105"/>
      <c r="R61" s="64">
        <f>Q61*E61*F61*H61*K61*$R$10</f>
        <v>0</v>
      </c>
      <c r="S61" s="105"/>
      <c r="T61" s="65">
        <f>S61*E61*F61*H61*K61*$T$10</f>
        <v>0</v>
      </c>
      <c r="U61" s="108"/>
      <c r="V61" s="64">
        <f>SUM(U61*E61*F61*H61*K61*$V$10)</f>
        <v>0</v>
      </c>
      <c r="W61" s="108"/>
      <c r="X61" s="65">
        <f>SUM(W61*E61*F61*H61*K61*$X$10)</f>
        <v>0</v>
      </c>
      <c r="Y61" s="108"/>
      <c r="Z61" s="64">
        <f>SUM(Y61*E61*F61*H61*K61*$Z$10)</f>
        <v>0</v>
      </c>
      <c r="AA61" s="105"/>
      <c r="AB61" s="64">
        <f>SUM(AA61*E61*F61*H61*K61*$AB$10)</f>
        <v>0</v>
      </c>
      <c r="AC61" s="115"/>
      <c r="AD61" s="115"/>
      <c r="AE61" s="105"/>
      <c r="AF61" s="64">
        <f>SUM(AE61*E61*F61*H61*K61*$AF$10)</f>
        <v>0</v>
      </c>
      <c r="AG61" s="105"/>
      <c r="AH61" s="64">
        <f>SUM(AG61*E61*F61*H61*L61*$AH$10)</f>
        <v>0</v>
      </c>
      <c r="AI61" s="105"/>
      <c r="AJ61" s="64">
        <f>SUM(AI61*E61*F61*H61*L61*$AJ$10)</f>
        <v>0</v>
      </c>
      <c r="AK61" s="108"/>
      <c r="AL61" s="64">
        <f>SUM(AK61*E61*F61*H61*K61*$AL$10)</f>
        <v>0</v>
      </c>
      <c r="AM61" s="105"/>
      <c r="AN61" s="65">
        <f>SUM(AM61*E61*F61*H61*K61*$AN$10)</f>
        <v>0</v>
      </c>
      <c r="AO61" s="108"/>
      <c r="AP61" s="64">
        <f>SUM(AO61*E61*F61*H61*K61*$AP$10)</f>
        <v>0</v>
      </c>
      <c r="AQ61" s="63"/>
      <c r="AR61" s="64">
        <f>SUM(AQ61*E61*F61*H61*K61*$AR$10)</f>
        <v>0</v>
      </c>
      <c r="AS61" s="105"/>
      <c r="AT61" s="64">
        <f>SUM(E61*F61*H61*K61*AS61*$AT$10)</f>
        <v>0</v>
      </c>
      <c r="AU61" s="105"/>
      <c r="AV61" s="64">
        <f>SUM(AU61*E61*F61*H61*K61*$AV$10)</f>
        <v>0</v>
      </c>
      <c r="AW61" s="108"/>
      <c r="AX61" s="64">
        <f>SUM(AW61*E61*F61*H61*K61*$AX$10)</f>
        <v>0</v>
      </c>
      <c r="AY61" s="108"/>
      <c r="AZ61" s="65">
        <f>SUM(AY61*E61*F61*H61*K61*$AZ$10)</f>
        <v>0</v>
      </c>
      <c r="BA61" s="108"/>
      <c r="BB61" s="64">
        <f>SUM(BA61*E61*F61*H61*K61*$BB$10)</f>
        <v>0</v>
      </c>
      <c r="BC61" s="108"/>
      <c r="BD61" s="64">
        <f>SUM(BC61*E61*F61*H61*K61*$BD$10)</f>
        <v>0</v>
      </c>
      <c r="BE61" s="108"/>
      <c r="BF61" s="64">
        <f>SUM(BE61*E61*F61*H61*K61*$BF$10)</f>
        <v>0</v>
      </c>
      <c r="BG61" s="108"/>
      <c r="BH61" s="64">
        <f>SUM(BG61*E61*F61*H61*K61*$BH$10)</f>
        <v>0</v>
      </c>
      <c r="BI61" s="108"/>
      <c r="BJ61" s="64">
        <f>BI61*E61*F61*H61*K61*$BJ$10</f>
        <v>0</v>
      </c>
      <c r="BK61" s="108"/>
      <c r="BL61" s="64">
        <f>BK61*E61*F61*H61*K61*$BL$10</f>
        <v>0</v>
      </c>
      <c r="BM61" s="108"/>
      <c r="BN61" s="64">
        <f>BM61*E61*F61*H61*K61*$BN$10</f>
        <v>0</v>
      </c>
      <c r="BO61" s="108"/>
      <c r="BP61" s="64">
        <f>SUM(BO61*E61*F61*H61*K61*$BP$10)</f>
        <v>0</v>
      </c>
      <c r="BQ61" s="108"/>
      <c r="BR61" s="64">
        <f>SUM(BQ61*E61*F61*H61*K61*$BR$10)</f>
        <v>0</v>
      </c>
      <c r="BS61" s="108"/>
      <c r="BT61" s="64">
        <f>SUM(BS61*E61*F61*H61*K61*$BT$10)</f>
        <v>0</v>
      </c>
      <c r="BU61" s="108"/>
      <c r="BV61" s="64">
        <f>SUM(BU61*E61*F61*H61*K61*$BV$10)</f>
        <v>0</v>
      </c>
      <c r="BW61" s="108"/>
      <c r="BX61" s="64">
        <f>SUM(BW61*E61*F61*H61*K61*$BX$10)</f>
        <v>0</v>
      </c>
      <c r="BY61" s="116"/>
      <c r="BZ61" s="68">
        <f>BY61*E61*F61*H61*K61*$BZ$10</f>
        <v>0</v>
      </c>
      <c r="CA61" s="108"/>
      <c r="CB61" s="64">
        <f>SUM(CA61*E61*F61*H61*K61*$CB$10)</f>
        <v>0</v>
      </c>
      <c r="CC61" s="105"/>
      <c r="CD61" s="64">
        <f>SUM(CC61*E61*F61*H61*K61*$CD$10)</f>
        <v>0</v>
      </c>
      <c r="CE61" s="108"/>
      <c r="CF61" s="64">
        <f>SUM(CE61*E61*F61*H61*K61*$CF$10)</f>
        <v>0</v>
      </c>
      <c r="CG61" s="108"/>
      <c r="CH61" s="64">
        <f>SUM(CG61*E61*F61*H61*K61*$CH$10)</f>
        <v>0</v>
      </c>
      <c r="CI61" s="108"/>
      <c r="CJ61" s="64">
        <f>CI61*E61*F61*H61*K61*$CJ$10</f>
        <v>0</v>
      </c>
      <c r="CK61" s="108"/>
      <c r="CL61" s="64">
        <f>SUM(CK61*E61*F61*H61*K61*$CL$10)</f>
        <v>0</v>
      </c>
      <c r="CM61" s="105"/>
      <c r="CN61" s="64">
        <f>SUM(CM61*E61*F61*H61*L61*$CN$10)</f>
        <v>0</v>
      </c>
      <c r="CO61" s="108"/>
      <c r="CP61" s="64">
        <f>SUM(CO61*E61*F61*H61*L61*$CP$10)</f>
        <v>0</v>
      </c>
      <c r="CQ61" s="108"/>
      <c r="CR61" s="64">
        <f>SUM(CQ61*E61*F61*H61*L61*$CR$10)</f>
        <v>0</v>
      </c>
      <c r="CS61" s="105"/>
      <c r="CT61" s="64">
        <f>SUM(CS61*E61*F61*H61*L61*$CT$10)</f>
        <v>0</v>
      </c>
      <c r="CU61" s="105"/>
      <c r="CV61" s="64">
        <f>SUM(CU61*E61*F61*H61*L61*$CV$10)</f>
        <v>0</v>
      </c>
      <c r="CW61" s="105"/>
      <c r="CX61" s="64">
        <f>SUM(CW61*E61*F61*H61*L61*$CX$10)</f>
        <v>0</v>
      </c>
      <c r="CY61" s="108"/>
      <c r="CZ61" s="64">
        <f>SUM(CY61*E61*F61*H61*L61*$CZ$10)</f>
        <v>0</v>
      </c>
      <c r="DA61" s="108"/>
      <c r="DB61" s="64">
        <f>SUM(DA61*E61*F61*H61*L61*$DB$10)</f>
        <v>0</v>
      </c>
      <c r="DC61" s="108"/>
      <c r="DD61" s="64">
        <f>SUM(DC61*E61*F61*H61*L61*$DD$10)</f>
        <v>0</v>
      </c>
      <c r="DE61" s="105"/>
      <c r="DF61" s="64">
        <f>SUM(DE61*E61*F61*H61*L61*$DF$10)</f>
        <v>0</v>
      </c>
      <c r="DG61" s="108"/>
      <c r="DH61" s="64">
        <f>SUM(DG61*E61*F61*H61*L61*$DH$10)</f>
        <v>0</v>
      </c>
      <c r="DI61" s="108"/>
      <c r="DJ61" s="64">
        <f>SUM(DI61*E61*F61*H61*L61*$DJ$10)</f>
        <v>0</v>
      </c>
      <c r="DK61" s="108"/>
      <c r="DL61" s="64">
        <f>SUM(DK61*E61*F61*H61*L61*$DL$10)</f>
        <v>0</v>
      </c>
      <c r="DM61" s="108"/>
      <c r="DN61" s="64">
        <f>SUM(DM61*E61*F61*H61*L61*$DN$10)</f>
        <v>0</v>
      </c>
      <c r="DO61" s="108"/>
      <c r="DP61" s="64">
        <f>SUM(DO61*E61*F61*H61*L61*$DP$10)</f>
        <v>0</v>
      </c>
      <c r="DQ61" s="108"/>
      <c r="DR61" s="64">
        <f>DQ61*E61*F61*H61*L61*$DR$10</f>
        <v>0</v>
      </c>
      <c r="DS61" s="108"/>
      <c r="DT61" s="64">
        <f>SUM(DS61*E61*F61*H61*L61*$DT$10)</f>
        <v>0</v>
      </c>
      <c r="DU61" s="108"/>
      <c r="DV61" s="64">
        <f>SUM(DU61*E61*F61*H61*L61*$DV$10)</f>
        <v>0</v>
      </c>
      <c r="DW61" s="108"/>
      <c r="DX61" s="64">
        <f>SUM(DW61*E61*F61*H61*M61*$DX$10)</f>
        <v>0</v>
      </c>
      <c r="DY61" s="108"/>
      <c r="DZ61" s="64">
        <f>SUM(DY61*E61*F61*H61*N61*$DZ$10)</f>
        <v>0</v>
      </c>
      <c r="EA61" s="63"/>
      <c r="EB61" s="64">
        <f>SUM(EA61*E61*F61*H61*K61*$EB$10)</f>
        <v>0</v>
      </c>
      <c r="EC61" s="63"/>
      <c r="ED61" s="64">
        <f>SUM(EC61*E61*F61*H61*K61*$ED$10)</f>
        <v>0</v>
      </c>
      <c r="EE61" s="108"/>
      <c r="EF61" s="64">
        <f>SUM(EE61*E61*F61*H61*K61*$EF$10)</f>
        <v>0</v>
      </c>
      <c r="EG61" s="108"/>
      <c r="EH61" s="64">
        <f>SUM(EG61*E61*F61*H61*K61*$EH$10)</f>
        <v>0</v>
      </c>
      <c r="EI61" s="63"/>
      <c r="EJ61" s="64">
        <f>EI61*E61*F61*H61*K61*$EJ$10</f>
        <v>0</v>
      </c>
      <c r="EK61" s="63"/>
      <c r="EL61" s="64">
        <f>EK61*E61*F61*H61*K61*$EL$10</f>
        <v>0</v>
      </c>
      <c r="EM61" s="63"/>
      <c r="EN61" s="64"/>
      <c r="EO61" s="69"/>
      <c r="EP61" s="69"/>
      <c r="EQ61" s="70">
        <f t="shared" si="129"/>
        <v>0</v>
      </c>
      <c r="ER61" s="70">
        <f t="shared" si="129"/>
        <v>0</v>
      </c>
    </row>
    <row r="62" spans="1:148" s="110" customFormat="1" ht="90" customHeight="1" x14ac:dyDescent="0.25">
      <c r="A62" s="55"/>
      <c r="B62" s="55">
        <v>39</v>
      </c>
      <c r="C62" s="56" t="s">
        <v>255</v>
      </c>
      <c r="D62" s="100" t="s">
        <v>256</v>
      </c>
      <c r="E62" s="58">
        <v>13916</v>
      </c>
      <c r="F62" s="59">
        <v>5.07</v>
      </c>
      <c r="G62" s="60"/>
      <c r="H62" s="61">
        <v>1</v>
      </c>
      <c r="I62" s="107"/>
      <c r="J62" s="107"/>
      <c r="K62" s="101">
        <v>1.4</v>
      </c>
      <c r="L62" s="101">
        <v>1.68</v>
      </c>
      <c r="M62" s="101">
        <v>2.23</v>
      </c>
      <c r="N62" s="104">
        <v>2.57</v>
      </c>
      <c r="O62" s="108"/>
      <c r="P62" s="64">
        <f>O62*E62*F62*H62*K62*$P$10</f>
        <v>0</v>
      </c>
      <c r="Q62" s="105"/>
      <c r="R62" s="64">
        <f>Q62*E62*F62*H62*K62*$R$10</f>
        <v>0</v>
      </c>
      <c r="S62" s="105"/>
      <c r="T62" s="65">
        <f>S62*E62*F62*H62*K62*$T$10</f>
        <v>0</v>
      </c>
      <c r="U62" s="108"/>
      <c r="V62" s="64">
        <f>SUM(U62*E62*F62*H62*K62*$V$10)</f>
        <v>0</v>
      </c>
      <c r="W62" s="108"/>
      <c r="X62" s="65">
        <f>SUM(W62*E62*F62*H62*K62*$X$10)</f>
        <v>0</v>
      </c>
      <c r="Y62" s="108"/>
      <c r="Z62" s="64">
        <f>SUM(Y62*E62*F62*H62*K62*$Z$10)</f>
        <v>0</v>
      </c>
      <c r="AA62" s="105"/>
      <c r="AB62" s="64">
        <f>SUM(AA62*E62*F62*H62*K62*$AB$10)</f>
        <v>0</v>
      </c>
      <c r="AC62" s="115"/>
      <c r="AD62" s="115"/>
      <c r="AE62" s="105"/>
      <c r="AF62" s="64">
        <f>SUM(AE62*E62*F62*H62*K62*$AF$10)</f>
        <v>0</v>
      </c>
      <c r="AG62" s="105"/>
      <c r="AH62" s="64">
        <f>SUM(AG62*E62*F62*H62*L62*$AH$10)</f>
        <v>0</v>
      </c>
      <c r="AI62" s="105"/>
      <c r="AJ62" s="64">
        <f>SUM(AI62*E62*F62*H62*L62*$AJ$10)</f>
        <v>0</v>
      </c>
      <c r="AK62" s="108"/>
      <c r="AL62" s="64">
        <f>SUM(AK62*E62*F62*H62*K62*$AL$10)</f>
        <v>0</v>
      </c>
      <c r="AM62" s="105"/>
      <c r="AN62" s="65">
        <f>SUM(AM62*E62*F62*H62*K62*$AN$10)</f>
        <v>0</v>
      </c>
      <c r="AO62" s="108"/>
      <c r="AP62" s="64">
        <f>SUM(AO62*E62*F62*H62*K62*$AP$10)</f>
        <v>0</v>
      </c>
      <c r="AQ62" s="109"/>
      <c r="AR62" s="64">
        <f>SUM(AQ62*E62*F62*H62*K62*$AR$10)</f>
        <v>0</v>
      </c>
      <c r="AS62" s="105"/>
      <c r="AT62" s="64">
        <f>SUM(E62*F62*H62*K62*AS62*$AT$10)</f>
        <v>0</v>
      </c>
      <c r="AU62" s="105"/>
      <c r="AV62" s="64">
        <f>SUM(AU62*E62*F62*H62*K62*$AV$10)</f>
        <v>0</v>
      </c>
      <c r="AW62" s="108"/>
      <c r="AX62" s="64">
        <f>SUM(AW62*E62*F62*H62*K62*$AX$10)</f>
        <v>0</v>
      </c>
      <c r="AY62" s="108"/>
      <c r="AZ62" s="65">
        <f>SUM(AY62*E62*F62*H62*K62*$AZ$10)</f>
        <v>0</v>
      </c>
      <c r="BA62" s="108"/>
      <c r="BB62" s="64">
        <f>SUM(BA62*E62*F62*H62*K62*$BB$10)</f>
        <v>0</v>
      </c>
      <c r="BC62" s="108"/>
      <c r="BD62" s="64">
        <f>SUM(BC62*E62*F62*H62*K62*$BD$10)</f>
        <v>0</v>
      </c>
      <c r="BE62" s="108"/>
      <c r="BF62" s="64">
        <f>SUM(BE62*E62*F62*H62*K62*$BF$10)</f>
        <v>0</v>
      </c>
      <c r="BG62" s="108"/>
      <c r="BH62" s="64">
        <f>SUM(BG62*E62*F62*H62*K62*$BH$10)</f>
        <v>0</v>
      </c>
      <c r="BI62" s="108"/>
      <c r="BJ62" s="64">
        <f>BI62*E62*F62*H62*K62*$BJ$10</f>
        <v>0</v>
      </c>
      <c r="BK62" s="108"/>
      <c r="BL62" s="64">
        <f>BK62*E62*F62*H62*K62*$BL$10</f>
        <v>0</v>
      </c>
      <c r="BM62" s="108"/>
      <c r="BN62" s="64">
        <f>BM62*E62*F62*H62*K62*$BN$10</f>
        <v>0</v>
      </c>
      <c r="BO62" s="108"/>
      <c r="BP62" s="64">
        <f>SUM(BO62*E62*F62*H62*K62*$BP$10)</f>
        <v>0</v>
      </c>
      <c r="BQ62" s="108"/>
      <c r="BR62" s="64">
        <f>SUM(BQ62*E62*F62*H62*K62*$BR$10)</f>
        <v>0</v>
      </c>
      <c r="BS62" s="108"/>
      <c r="BT62" s="64">
        <f>SUM(BS62*E62*F62*H62*K62*$BT$10)</f>
        <v>0</v>
      </c>
      <c r="BU62" s="108"/>
      <c r="BV62" s="64">
        <f>SUM(BU62*E62*F62*H62*K62*$BV$10)</f>
        <v>0</v>
      </c>
      <c r="BW62" s="108"/>
      <c r="BX62" s="64">
        <f>SUM(BW62*E62*F62*H62*K62*$BX$10)</f>
        <v>0</v>
      </c>
      <c r="BY62" s="116"/>
      <c r="BZ62" s="68">
        <f>BY62*E62*F62*H62*K62*$BZ$10</f>
        <v>0</v>
      </c>
      <c r="CA62" s="108"/>
      <c r="CB62" s="64">
        <f>SUM(CA62*E62*F62*H62*K62*$CB$10)</f>
        <v>0</v>
      </c>
      <c r="CC62" s="105"/>
      <c r="CD62" s="64">
        <f>SUM(CC62*E62*F62*H62*K62*$CD$10)</f>
        <v>0</v>
      </c>
      <c r="CE62" s="108"/>
      <c r="CF62" s="64">
        <f>SUM(CE62*E62*F62*H62*K62*$CF$10)</f>
        <v>0</v>
      </c>
      <c r="CG62" s="108"/>
      <c r="CH62" s="64">
        <f>SUM(CG62*E62*F62*H62*K62*$CH$10)</f>
        <v>0</v>
      </c>
      <c r="CI62" s="108"/>
      <c r="CJ62" s="64">
        <f>CI62*E62*F62*H62*K62*$CJ$10</f>
        <v>0</v>
      </c>
      <c r="CK62" s="108"/>
      <c r="CL62" s="64">
        <f>SUM(CK62*E62*F62*H62*K62*$CL$10)</f>
        <v>0</v>
      </c>
      <c r="CM62" s="105"/>
      <c r="CN62" s="64">
        <f>SUM(CM62*E62*F62*H62*L62*$CN$10)</f>
        <v>0</v>
      </c>
      <c r="CO62" s="108"/>
      <c r="CP62" s="64">
        <f>SUM(CO62*E62*F62*H62*L62*$CP$10)</f>
        <v>0</v>
      </c>
      <c r="CQ62" s="108"/>
      <c r="CR62" s="64">
        <f>SUM(CQ62*E62*F62*H62*L62*$CR$10)</f>
        <v>0</v>
      </c>
      <c r="CS62" s="105"/>
      <c r="CT62" s="64">
        <f>SUM(CS62*E62*F62*H62*L62*$CT$10)</f>
        <v>0</v>
      </c>
      <c r="CU62" s="105"/>
      <c r="CV62" s="64">
        <f>SUM(CU62*E62*F62*H62*L62*$CV$10)</f>
        <v>0</v>
      </c>
      <c r="CW62" s="105"/>
      <c r="CX62" s="64">
        <f>SUM(CW62*E62*F62*H62*L62*$CX$10)</f>
        <v>0</v>
      </c>
      <c r="CY62" s="108"/>
      <c r="CZ62" s="64">
        <f>SUM(CY62*E62*F62*H62*L62*$CZ$10)</f>
        <v>0</v>
      </c>
      <c r="DA62" s="108"/>
      <c r="DB62" s="64">
        <f>SUM(DA62*E62*F62*H62*L62*$DB$10)</f>
        <v>0</v>
      </c>
      <c r="DC62" s="108"/>
      <c r="DD62" s="64">
        <f>SUM(DC62*E62*F62*H62*L62*$DD$10)</f>
        <v>0</v>
      </c>
      <c r="DE62" s="105"/>
      <c r="DF62" s="64">
        <f>SUM(DE62*E62*F62*H62*L62*$DF$10)</f>
        <v>0</v>
      </c>
      <c r="DG62" s="108"/>
      <c r="DH62" s="64">
        <f>SUM(DG62*E62*F62*H62*L62*$DH$10)</f>
        <v>0</v>
      </c>
      <c r="DI62" s="108"/>
      <c r="DJ62" s="64">
        <f>SUM(DI62*E62*F62*H62*L62*$DJ$10)</f>
        <v>0</v>
      </c>
      <c r="DK62" s="108"/>
      <c r="DL62" s="64">
        <f>SUM(DK62*E62*F62*H62*L62*$DL$10)</f>
        <v>0</v>
      </c>
      <c r="DM62" s="108"/>
      <c r="DN62" s="64">
        <f>SUM(DM62*E62*F62*H62*L62*$DN$10)</f>
        <v>0</v>
      </c>
      <c r="DO62" s="108"/>
      <c r="DP62" s="64">
        <f>SUM(DO62*E62*F62*H62*L62*$DP$10)</f>
        <v>0</v>
      </c>
      <c r="DQ62" s="108"/>
      <c r="DR62" s="64">
        <f>DQ62*E62*F62*H62*L62*$DR$10</f>
        <v>0</v>
      </c>
      <c r="DS62" s="108"/>
      <c r="DT62" s="64">
        <f>SUM(DS62*E62*F62*H62*L62*$DT$10)</f>
        <v>0</v>
      </c>
      <c r="DU62" s="108"/>
      <c r="DV62" s="64">
        <f>SUM(DU62*E62*F62*H62*L62*$DV$10)</f>
        <v>0</v>
      </c>
      <c r="DW62" s="108"/>
      <c r="DX62" s="64">
        <f>SUM(DW62*E62*F62*H62*M62*$DX$10)</f>
        <v>0</v>
      </c>
      <c r="DY62" s="108"/>
      <c r="DZ62" s="64">
        <f>SUM(DY62*E62*F62*H62*N62*$DZ$10)</f>
        <v>0</v>
      </c>
      <c r="EA62" s="109"/>
      <c r="EB62" s="64">
        <f>SUM(EA62*E62*F62*H62*K62*$EB$10)</f>
        <v>0</v>
      </c>
      <c r="EC62" s="108"/>
      <c r="ED62" s="64">
        <f>SUM(EC62*E62*F62*H62*K62*$ED$10)</f>
        <v>0</v>
      </c>
      <c r="EE62" s="108"/>
      <c r="EF62" s="64">
        <f>SUM(EE62*E62*F62*H62*K62*$EF$10)</f>
        <v>0</v>
      </c>
      <c r="EG62" s="108"/>
      <c r="EH62" s="64">
        <f>SUM(EG62*E62*F62*H62*K62*$EH$10)</f>
        <v>0</v>
      </c>
      <c r="EI62" s="108"/>
      <c r="EJ62" s="64">
        <f>EI62*E62*F62*H62*K62*$EJ$10</f>
        <v>0</v>
      </c>
      <c r="EK62" s="63"/>
      <c r="EL62" s="64">
        <f>EK62*E62*F62*H62*K62*$EL$10</f>
        <v>0</v>
      </c>
      <c r="EM62" s="63"/>
      <c r="EN62" s="64"/>
      <c r="EO62" s="69"/>
      <c r="EP62" s="69"/>
      <c r="EQ62" s="70">
        <f t="shared" si="129"/>
        <v>0</v>
      </c>
      <c r="ER62" s="70">
        <f t="shared" si="129"/>
        <v>0</v>
      </c>
    </row>
    <row r="63" spans="1:148" s="110" customFormat="1" ht="15" customHeight="1" x14ac:dyDescent="0.25">
      <c r="A63" s="55">
        <v>14</v>
      </c>
      <c r="B63" s="55"/>
      <c r="C63" s="53" t="s">
        <v>257</v>
      </c>
      <c r="D63" s="137" t="s">
        <v>258</v>
      </c>
      <c r="E63" s="58">
        <v>13916</v>
      </c>
      <c r="F63" s="59"/>
      <c r="G63" s="60"/>
      <c r="H63" s="54"/>
      <c r="I63" s="99"/>
      <c r="J63" s="99"/>
      <c r="K63" s="101">
        <v>1.4</v>
      </c>
      <c r="L63" s="101">
        <v>1.68</v>
      </c>
      <c r="M63" s="101">
        <v>2.23</v>
      </c>
      <c r="N63" s="104">
        <v>2.57</v>
      </c>
      <c r="O63" s="118">
        <f>SUM(O64:O65)</f>
        <v>0</v>
      </c>
      <c r="P63" s="118">
        <f t="shared" ref="P63:CA63" si="130">SUM(P64:P65)</f>
        <v>0</v>
      </c>
      <c r="Q63" s="118">
        <f t="shared" si="130"/>
        <v>0</v>
      </c>
      <c r="R63" s="118">
        <f t="shared" si="130"/>
        <v>0</v>
      </c>
      <c r="S63" s="118">
        <f t="shared" si="130"/>
        <v>5</v>
      </c>
      <c r="T63" s="118">
        <f t="shared" si="130"/>
        <v>308796.03999999998</v>
      </c>
      <c r="U63" s="118">
        <f t="shared" si="130"/>
        <v>0</v>
      </c>
      <c r="V63" s="118">
        <f t="shared" si="130"/>
        <v>0</v>
      </c>
      <c r="W63" s="118">
        <f t="shared" si="130"/>
        <v>0</v>
      </c>
      <c r="X63" s="118">
        <f t="shared" si="130"/>
        <v>0</v>
      </c>
      <c r="Y63" s="118">
        <f t="shared" si="130"/>
        <v>0</v>
      </c>
      <c r="Z63" s="118">
        <f t="shared" si="130"/>
        <v>0</v>
      </c>
      <c r="AA63" s="118">
        <f t="shared" si="130"/>
        <v>0</v>
      </c>
      <c r="AB63" s="118">
        <f t="shared" si="130"/>
        <v>0</v>
      </c>
      <c r="AC63" s="118">
        <f t="shared" si="130"/>
        <v>0</v>
      </c>
      <c r="AD63" s="118">
        <f t="shared" si="130"/>
        <v>0</v>
      </c>
      <c r="AE63" s="118">
        <f t="shared" si="130"/>
        <v>45</v>
      </c>
      <c r="AF63" s="118">
        <f t="shared" si="130"/>
        <v>1341363.24</v>
      </c>
      <c r="AG63" s="118">
        <f t="shared" si="130"/>
        <v>0</v>
      </c>
      <c r="AH63" s="118">
        <f t="shared" si="130"/>
        <v>0</v>
      </c>
      <c r="AI63" s="118">
        <f t="shared" si="130"/>
        <v>0</v>
      </c>
      <c r="AJ63" s="118">
        <f t="shared" si="130"/>
        <v>0</v>
      </c>
      <c r="AK63" s="118">
        <f t="shared" si="130"/>
        <v>150</v>
      </c>
      <c r="AL63" s="118">
        <f t="shared" si="130"/>
        <v>8145591.4399999995</v>
      </c>
      <c r="AM63" s="118">
        <f t="shared" si="130"/>
        <v>0</v>
      </c>
      <c r="AN63" s="118">
        <f t="shared" si="130"/>
        <v>0</v>
      </c>
      <c r="AO63" s="118">
        <f t="shared" si="130"/>
        <v>0</v>
      </c>
      <c r="AP63" s="118">
        <f t="shared" si="130"/>
        <v>0</v>
      </c>
      <c r="AQ63" s="118">
        <f t="shared" si="130"/>
        <v>0</v>
      </c>
      <c r="AR63" s="118">
        <f t="shared" si="130"/>
        <v>0</v>
      </c>
      <c r="AS63" s="118">
        <f t="shared" si="130"/>
        <v>0</v>
      </c>
      <c r="AT63" s="118">
        <f t="shared" si="130"/>
        <v>0</v>
      </c>
      <c r="AU63" s="118">
        <f t="shared" si="130"/>
        <v>0</v>
      </c>
      <c r="AV63" s="118">
        <f t="shared" si="130"/>
        <v>0</v>
      </c>
      <c r="AW63" s="118">
        <f t="shared" si="130"/>
        <v>0</v>
      </c>
      <c r="AX63" s="118">
        <f t="shared" si="130"/>
        <v>0</v>
      </c>
      <c r="AY63" s="118">
        <f t="shared" si="130"/>
        <v>0</v>
      </c>
      <c r="AZ63" s="118">
        <f t="shared" si="130"/>
        <v>0</v>
      </c>
      <c r="BA63" s="118">
        <f t="shared" si="130"/>
        <v>0</v>
      </c>
      <c r="BB63" s="118">
        <f t="shared" si="130"/>
        <v>0</v>
      </c>
      <c r="BC63" s="118">
        <f t="shared" si="130"/>
        <v>0</v>
      </c>
      <c r="BD63" s="118">
        <f t="shared" si="130"/>
        <v>0</v>
      </c>
      <c r="BE63" s="118">
        <f t="shared" si="130"/>
        <v>0</v>
      </c>
      <c r="BF63" s="118">
        <f t="shared" si="130"/>
        <v>0</v>
      </c>
      <c r="BG63" s="118">
        <f t="shared" si="130"/>
        <v>0</v>
      </c>
      <c r="BH63" s="118">
        <f t="shared" si="130"/>
        <v>0</v>
      </c>
      <c r="BI63" s="118">
        <f t="shared" si="130"/>
        <v>0</v>
      </c>
      <c r="BJ63" s="118">
        <f t="shared" si="130"/>
        <v>0</v>
      </c>
      <c r="BK63" s="118">
        <f t="shared" si="130"/>
        <v>0</v>
      </c>
      <c r="BL63" s="118">
        <f t="shared" si="130"/>
        <v>0</v>
      </c>
      <c r="BM63" s="118">
        <f t="shared" si="130"/>
        <v>0</v>
      </c>
      <c r="BN63" s="118">
        <f t="shared" si="130"/>
        <v>0</v>
      </c>
      <c r="BO63" s="118">
        <f t="shared" si="130"/>
        <v>0</v>
      </c>
      <c r="BP63" s="118">
        <f t="shared" si="130"/>
        <v>0</v>
      </c>
      <c r="BQ63" s="118">
        <f t="shared" si="130"/>
        <v>0</v>
      </c>
      <c r="BR63" s="118">
        <f t="shared" si="130"/>
        <v>0</v>
      </c>
      <c r="BS63" s="118">
        <f t="shared" si="130"/>
        <v>0</v>
      </c>
      <c r="BT63" s="118">
        <f t="shared" si="130"/>
        <v>0</v>
      </c>
      <c r="BU63" s="118">
        <f t="shared" si="130"/>
        <v>0</v>
      </c>
      <c r="BV63" s="118">
        <f t="shared" si="130"/>
        <v>0</v>
      </c>
      <c r="BW63" s="118">
        <f t="shared" si="130"/>
        <v>0</v>
      </c>
      <c r="BX63" s="118">
        <f t="shared" si="130"/>
        <v>0</v>
      </c>
      <c r="BY63" s="118">
        <f t="shared" si="130"/>
        <v>0</v>
      </c>
      <c r="BZ63" s="118">
        <f t="shared" si="130"/>
        <v>0</v>
      </c>
      <c r="CA63" s="118">
        <f t="shared" si="130"/>
        <v>0</v>
      </c>
      <c r="CB63" s="118">
        <f t="shared" ref="CB63:EM63" si="131">SUM(CB64:CB65)</f>
        <v>0</v>
      </c>
      <c r="CC63" s="118">
        <f t="shared" si="131"/>
        <v>0</v>
      </c>
      <c r="CD63" s="118">
        <f t="shared" si="131"/>
        <v>0</v>
      </c>
      <c r="CE63" s="118">
        <f t="shared" si="131"/>
        <v>0</v>
      </c>
      <c r="CF63" s="118">
        <f t="shared" si="131"/>
        <v>0</v>
      </c>
      <c r="CG63" s="118">
        <f t="shared" si="131"/>
        <v>0</v>
      </c>
      <c r="CH63" s="118">
        <f t="shared" si="131"/>
        <v>0</v>
      </c>
      <c r="CI63" s="118">
        <f t="shared" si="131"/>
        <v>0</v>
      </c>
      <c r="CJ63" s="118">
        <f t="shared" si="131"/>
        <v>0</v>
      </c>
      <c r="CK63" s="118">
        <f t="shared" si="131"/>
        <v>0</v>
      </c>
      <c r="CL63" s="118">
        <f t="shared" si="131"/>
        <v>0</v>
      </c>
      <c r="CM63" s="118">
        <f t="shared" si="131"/>
        <v>0</v>
      </c>
      <c r="CN63" s="118">
        <f t="shared" si="131"/>
        <v>0</v>
      </c>
      <c r="CO63" s="118">
        <f t="shared" si="131"/>
        <v>0</v>
      </c>
      <c r="CP63" s="118">
        <f t="shared" si="131"/>
        <v>0</v>
      </c>
      <c r="CQ63" s="118">
        <f t="shared" si="131"/>
        <v>0</v>
      </c>
      <c r="CR63" s="118">
        <f t="shared" si="131"/>
        <v>0</v>
      </c>
      <c r="CS63" s="118">
        <f t="shared" si="131"/>
        <v>0</v>
      </c>
      <c r="CT63" s="118">
        <f t="shared" si="131"/>
        <v>0</v>
      </c>
      <c r="CU63" s="118">
        <f t="shared" si="131"/>
        <v>0</v>
      </c>
      <c r="CV63" s="118">
        <f t="shared" si="131"/>
        <v>0</v>
      </c>
      <c r="CW63" s="118">
        <f t="shared" si="131"/>
        <v>0</v>
      </c>
      <c r="CX63" s="118">
        <f t="shared" si="131"/>
        <v>0</v>
      </c>
      <c r="CY63" s="118">
        <f t="shared" si="131"/>
        <v>0</v>
      </c>
      <c r="CZ63" s="118">
        <f t="shared" si="131"/>
        <v>0</v>
      </c>
      <c r="DA63" s="118">
        <f t="shared" si="131"/>
        <v>0</v>
      </c>
      <c r="DB63" s="118">
        <f t="shared" si="131"/>
        <v>0</v>
      </c>
      <c r="DC63" s="118">
        <f t="shared" si="131"/>
        <v>0</v>
      </c>
      <c r="DD63" s="118">
        <f t="shared" si="131"/>
        <v>0</v>
      </c>
      <c r="DE63" s="118">
        <f t="shared" si="131"/>
        <v>0</v>
      </c>
      <c r="DF63" s="118">
        <f t="shared" si="131"/>
        <v>0</v>
      </c>
      <c r="DG63" s="118">
        <f t="shared" si="131"/>
        <v>0</v>
      </c>
      <c r="DH63" s="118">
        <f t="shared" si="131"/>
        <v>0</v>
      </c>
      <c r="DI63" s="118">
        <f t="shared" si="131"/>
        <v>0</v>
      </c>
      <c r="DJ63" s="118">
        <f t="shared" si="131"/>
        <v>0</v>
      </c>
      <c r="DK63" s="118">
        <f t="shared" si="131"/>
        <v>0</v>
      </c>
      <c r="DL63" s="118">
        <f t="shared" si="131"/>
        <v>0</v>
      </c>
      <c r="DM63" s="118">
        <f t="shared" si="131"/>
        <v>0</v>
      </c>
      <c r="DN63" s="118">
        <f t="shared" si="131"/>
        <v>0</v>
      </c>
      <c r="DO63" s="118">
        <f t="shared" si="131"/>
        <v>0</v>
      </c>
      <c r="DP63" s="118">
        <f t="shared" si="131"/>
        <v>0</v>
      </c>
      <c r="DQ63" s="118">
        <f t="shared" si="131"/>
        <v>0</v>
      </c>
      <c r="DR63" s="118">
        <f t="shared" si="131"/>
        <v>0</v>
      </c>
      <c r="DS63" s="118">
        <f t="shared" si="131"/>
        <v>0</v>
      </c>
      <c r="DT63" s="118">
        <f t="shared" si="131"/>
        <v>0</v>
      </c>
      <c r="DU63" s="118">
        <f t="shared" si="131"/>
        <v>0</v>
      </c>
      <c r="DV63" s="118">
        <f t="shared" si="131"/>
        <v>0</v>
      </c>
      <c r="DW63" s="118">
        <f t="shared" si="131"/>
        <v>0</v>
      </c>
      <c r="DX63" s="118">
        <f t="shared" si="131"/>
        <v>0</v>
      </c>
      <c r="DY63" s="118">
        <f t="shared" si="131"/>
        <v>0</v>
      </c>
      <c r="DZ63" s="118">
        <f t="shared" si="131"/>
        <v>0</v>
      </c>
      <c r="EA63" s="118">
        <f t="shared" si="131"/>
        <v>0</v>
      </c>
      <c r="EB63" s="118">
        <f t="shared" si="131"/>
        <v>0</v>
      </c>
      <c r="EC63" s="118">
        <f t="shared" si="131"/>
        <v>0</v>
      </c>
      <c r="ED63" s="118">
        <f t="shared" si="131"/>
        <v>0</v>
      </c>
      <c r="EE63" s="118">
        <f t="shared" si="131"/>
        <v>0</v>
      </c>
      <c r="EF63" s="118">
        <f t="shared" si="131"/>
        <v>0</v>
      </c>
      <c r="EG63" s="118">
        <f t="shared" si="131"/>
        <v>0</v>
      </c>
      <c r="EH63" s="118">
        <f t="shared" si="131"/>
        <v>0</v>
      </c>
      <c r="EI63" s="118">
        <f t="shared" si="131"/>
        <v>0</v>
      </c>
      <c r="EJ63" s="118">
        <f t="shared" si="131"/>
        <v>0</v>
      </c>
      <c r="EK63" s="118">
        <f t="shared" si="131"/>
        <v>0</v>
      </c>
      <c r="EL63" s="118">
        <f t="shared" si="131"/>
        <v>0</v>
      </c>
      <c r="EM63" s="118">
        <f t="shared" si="131"/>
        <v>0</v>
      </c>
      <c r="EN63" s="118">
        <f t="shared" ref="EN63:ER63" si="132">SUM(EN64:EN65)</f>
        <v>0</v>
      </c>
      <c r="EO63" s="118"/>
      <c r="EP63" s="118"/>
      <c r="EQ63" s="118">
        <f t="shared" si="132"/>
        <v>200</v>
      </c>
      <c r="ER63" s="118">
        <f t="shared" si="132"/>
        <v>9795750.7199999988</v>
      </c>
    </row>
    <row r="64" spans="1:148" s="1" customFormat="1" ht="30" customHeight="1" x14ac:dyDescent="0.25">
      <c r="A64" s="55"/>
      <c r="B64" s="55">
        <v>40</v>
      </c>
      <c r="C64" s="56" t="s">
        <v>259</v>
      </c>
      <c r="D64" s="100" t="s">
        <v>260</v>
      </c>
      <c r="E64" s="58">
        <v>13916</v>
      </c>
      <c r="F64" s="59">
        <v>1.53</v>
      </c>
      <c r="G64" s="60"/>
      <c r="H64" s="61">
        <v>1</v>
      </c>
      <c r="I64" s="107"/>
      <c r="J64" s="107"/>
      <c r="K64" s="101">
        <v>1.4</v>
      </c>
      <c r="L64" s="101">
        <v>1.68</v>
      </c>
      <c r="M64" s="101">
        <v>2.23</v>
      </c>
      <c r="N64" s="104">
        <v>2.57</v>
      </c>
      <c r="O64" s="63"/>
      <c r="P64" s="64">
        <f>O64*E64*F64*H64*K64*$P$10</f>
        <v>0</v>
      </c>
      <c r="Q64" s="105"/>
      <c r="R64" s="64">
        <f>Q64*E64*F64*H64*K64*$R$10</f>
        <v>0</v>
      </c>
      <c r="S64" s="65"/>
      <c r="T64" s="65">
        <f>S64*E64*F64*H64*K64*$T$10</f>
        <v>0</v>
      </c>
      <c r="U64" s="63"/>
      <c r="V64" s="64">
        <f>SUM(U64*E64*F64*H64*K64*$V$10)</f>
        <v>0</v>
      </c>
      <c r="W64" s="63"/>
      <c r="X64" s="65">
        <f>SUM(W64*E64*F64*H64*K64*$X$10)</f>
        <v>0</v>
      </c>
      <c r="Y64" s="63"/>
      <c r="Z64" s="64">
        <f>SUM(Y64*E64*F64*H64*K64*$Z$10)</f>
        <v>0</v>
      </c>
      <c r="AA64" s="65"/>
      <c r="AB64" s="64">
        <f>SUM(AA64*E64*F64*H64*K64*$AB$10)</f>
        <v>0</v>
      </c>
      <c r="AC64" s="64"/>
      <c r="AD64" s="64"/>
      <c r="AE64" s="65">
        <v>45</v>
      </c>
      <c r="AF64" s="64">
        <f>SUM(AE64*E64*F64*H64*K64*$AF$10)</f>
        <v>1341363.24</v>
      </c>
      <c r="AG64" s="65"/>
      <c r="AH64" s="64">
        <f>SUM(AG64*E64*F64*H64*L64*$AH$10)</f>
        <v>0</v>
      </c>
      <c r="AI64" s="65"/>
      <c r="AJ64" s="64">
        <f>SUM(AI64*E64*F64*H64*L64*$AJ$10)</f>
        <v>0</v>
      </c>
      <c r="AK64" s="63">
        <v>35</v>
      </c>
      <c r="AL64" s="64">
        <f>SUM(AK64*E64*F64*H64*K64*$AL$10)</f>
        <v>1043282.52</v>
      </c>
      <c r="AM64" s="65"/>
      <c r="AN64" s="65">
        <f>SUM(AM64*E64*F64*H64*K64*$AN$10)</f>
        <v>0</v>
      </c>
      <c r="AO64" s="63"/>
      <c r="AP64" s="64">
        <f>SUM(AO64*E64*F64*H64*K64*$AP$10)</f>
        <v>0</v>
      </c>
      <c r="AQ64" s="63"/>
      <c r="AR64" s="64">
        <f>SUM(AQ64*E64*F64*H64*K64*$AR$10)</f>
        <v>0</v>
      </c>
      <c r="AS64" s="65"/>
      <c r="AT64" s="64">
        <f>SUM(E64*F64*H64*K64*AS64*$AT$10)</f>
        <v>0</v>
      </c>
      <c r="AU64" s="65"/>
      <c r="AV64" s="64">
        <f>SUM(AU64*E64*F64*H64*K64*$AV$10)</f>
        <v>0</v>
      </c>
      <c r="AW64" s="63"/>
      <c r="AX64" s="64">
        <f>SUM(AW64*E64*F64*H64*K64*$AX$10)</f>
        <v>0</v>
      </c>
      <c r="AY64" s="63"/>
      <c r="AZ64" s="65">
        <f>SUM(AY64*E64*F64*H64*K64*$AZ$10)</f>
        <v>0</v>
      </c>
      <c r="BA64" s="63"/>
      <c r="BB64" s="64">
        <f>SUM(BA64*E64*F64*H64*K64*$BB$10)</f>
        <v>0</v>
      </c>
      <c r="BC64" s="63"/>
      <c r="BD64" s="64">
        <f>SUM(BC64*E64*F64*H64*K64*$BD$10)</f>
        <v>0</v>
      </c>
      <c r="BE64" s="63"/>
      <c r="BF64" s="64">
        <f>SUM(BE64*E64*F64*H64*K64*$BF$10)</f>
        <v>0</v>
      </c>
      <c r="BG64" s="63"/>
      <c r="BH64" s="64">
        <f>SUM(BG64*E64*F64*H64*K64*$BH$10)</f>
        <v>0</v>
      </c>
      <c r="BI64" s="63"/>
      <c r="BJ64" s="64">
        <f>BI64*E64*F64*H64*K64*$BJ$10</f>
        <v>0</v>
      </c>
      <c r="BK64" s="63"/>
      <c r="BL64" s="64">
        <f>BK64*E64*F64*H64*K64*$BL$10</f>
        <v>0</v>
      </c>
      <c r="BM64" s="63"/>
      <c r="BN64" s="64">
        <f>BM64*E64*F64*H64*K64*$BN$10</f>
        <v>0</v>
      </c>
      <c r="BO64" s="63"/>
      <c r="BP64" s="64">
        <f>SUM(BO64*E64*F64*H64*K64*$BP$10)</f>
        <v>0</v>
      </c>
      <c r="BQ64" s="63"/>
      <c r="BR64" s="64">
        <f>SUM(BQ64*E64*F64*H64*K64*$BR$10)</f>
        <v>0</v>
      </c>
      <c r="BS64" s="63"/>
      <c r="BT64" s="64">
        <f>SUM(BS64*E64*F64*H64*K64*$BT$10)</f>
        <v>0</v>
      </c>
      <c r="BU64" s="63"/>
      <c r="BV64" s="64">
        <f>SUM(BU64*E64*F64*H64*K64*$BV$10)</f>
        <v>0</v>
      </c>
      <c r="BW64" s="63"/>
      <c r="BX64" s="64">
        <f>SUM(BW64*E64*F64*H64*K64*$BX$10)</f>
        <v>0</v>
      </c>
      <c r="BY64" s="67"/>
      <c r="BZ64" s="68">
        <f>BY64*E64*F64*H64*K64*$BZ$10</f>
        <v>0</v>
      </c>
      <c r="CA64" s="63"/>
      <c r="CB64" s="64">
        <f>SUM(CA64*E64*F64*H64*K64*$CB$10)</f>
        <v>0</v>
      </c>
      <c r="CC64" s="65"/>
      <c r="CD64" s="64">
        <f>SUM(CC64*E64*F64*H64*K64*$CD$10)</f>
        <v>0</v>
      </c>
      <c r="CE64" s="63"/>
      <c r="CF64" s="64">
        <f>SUM(CE64*E64*F64*H64*K64*$CF$10)</f>
        <v>0</v>
      </c>
      <c r="CG64" s="63"/>
      <c r="CH64" s="64">
        <f>SUM(CG64*E64*F64*H64*K64*$CH$10)</f>
        <v>0</v>
      </c>
      <c r="CI64" s="63"/>
      <c r="CJ64" s="64">
        <f>CI64*E64*F64*H64*K64*$CJ$10</f>
        <v>0</v>
      </c>
      <c r="CK64" s="109"/>
      <c r="CL64" s="64">
        <f>SUM(CK64*E64*F64*H64*K64*$CL$10)</f>
        <v>0</v>
      </c>
      <c r="CM64" s="65"/>
      <c r="CN64" s="64">
        <f>SUM(CM64*E64*F64*H64*L64*$CN$10)</f>
        <v>0</v>
      </c>
      <c r="CO64" s="63"/>
      <c r="CP64" s="64">
        <f>SUM(CO64*E64*F64*H64*L64*$CP$10)</f>
        <v>0</v>
      </c>
      <c r="CQ64" s="63"/>
      <c r="CR64" s="64">
        <f>SUM(CQ64*E64*F64*H64*L64*$CR$10)</f>
        <v>0</v>
      </c>
      <c r="CS64" s="65"/>
      <c r="CT64" s="64">
        <f>SUM(CS64*E64*F64*H64*L64*$CT$10)</f>
        <v>0</v>
      </c>
      <c r="CU64" s="65"/>
      <c r="CV64" s="64">
        <f>SUM(CU64*E64*F64*H64*L64*$CV$10)</f>
        <v>0</v>
      </c>
      <c r="CW64" s="65"/>
      <c r="CX64" s="64">
        <f>SUM(CW64*E64*F64*H64*L64*$CX$10)</f>
        <v>0</v>
      </c>
      <c r="CY64" s="63"/>
      <c r="CZ64" s="64">
        <f>SUM(CY64*E64*F64*H64*L64*$CZ$10)</f>
        <v>0</v>
      </c>
      <c r="DA64" s="63"/>
      <c r="DB64" s="64">
        <f>SUM(DA64*E64*F64*H64*L64*$DB$10)</f>
        <v>0</v>
      </c>
      <c r="DC64" s="63"/>
      <c r="DD64" s="64">
        <f>SUM(DC64*E64*F64*H64*L64*$DD$10)</f>
        <v>0</v>
      </c>
      <c r="DE64" s="65"/>
      <c r="DF64" s="64">
        <f>SUM(DE64*E64*F64*H64*L64*$DF$10)</f>
        <v>0</v>
      </c>
      <c r="DG64" s="63"/>
      <c r="DH64" s="64">
        <f>SUM(DG64*E64*F64*H64*L64*$DH$10)</f>
        <v>0</v>
      </c>
      <c r="DI64" s="63"/>
      <c r="DJ64" s="64">
        <f>SUM(DI64*E64*F64*H64*L64*$DJ$10)</f>
        <v>0</v>
      </c>
      <c r="DK64" s="63"/>
      <c r="DL64" s="64">
        <f>SUM(DK64*E64*F64*H64*L64*$DL$10)</f>
        <v>0</v>
      </c>
      <c r="DM64" s="63"/>
      <c r="DN64" s="64">
        <f>SUM(DM64*E64*F64*H64*L64*$DN$10)</f>
        <v>0</v>
      </c>
      <c r="DO64" s="63"/>
      <c r="DP64" s="64">
        <f>SUM(DO64*E64*F64*H64*L64*$DP$10)</f>
        <v>0</v>
      </c>
      <c r="DQ64" s="63"/>
      <c r="DR64" s="64">
        <f>DQ64*E64*F64*H64*L64*$DR$10</f>
        <v>0</v>
      </c>
      <c r="DS64" s="63"/>
      <c r="DT64" s="64">
        <f>SUM(DS64*E64*F64*H64*L64*$DT$10)</f>
        <v>0</v>
      </c>
      <c r="DU64" s="63"/>
      <c r="DV64" s="64">
        <f>SUM(DU64*E64*F64*H64*L64*$DV$10)</f>
        <v>0</v>
      </c>
      <c r="DW64" s="63"/>
      <c r="DX64" s="64">
        <f>SUM(DW64*E64*F64*H64*M64*$DX$10)</f>
        <v>0</v>
      </c>
      <c r="DY64" s="63"/>
      <c r="DZ64" s="64">
        <f>SUM(DY64*E64*F64*H64*N64*$DZ$10)</f>
        <v>0</v>
      </c>
      <c r="EA64" s="63"/>
      <c r="EB64" s="64">
        <f>SUM(EA64*E64*F64*H64*K64*$EB$10)</f>
        <v>0</v>
      </c>
      <c r="EC64" s="63"/>
      <c r="ED64" s="64">
        <f>SUM(EC64*E64*F64*H64*K64*$ED$10)</f>
        <v>0</v>
      </c>
      <c r="EE64" s="63"/>
      <c r="EF64" s="64">
        <f>SUM(EE64*E64*F64*H64*K64*$EF$10)</f>
        <v>0</v>
      </c>
      <c r="EG64" s="63"/>
      <c r="EH64" s="64">
        <f>SUM(EG64*E64*F64*H64*K64*$EH$10)</f>
        <v>0</v>
      </c>
      <c r="EI64" s="63"/>
      <c r="EJ64" s="64">
        <f>EI64*E64*F64*H64*K64*$EJ$10</f>
        <v>0</v>
      </c>
      <c r="EK64" s="63"/>
      <c r="EL64" s="64">
        <f>EK64*E64*F64*H64*K64*$EL$10</f>
        <v>0</v>
      </c>
      <c r="EM64" s="63"/>
      <c r="EN64" s="64"/>
      <c r="EO64" s="69"/>
      <c r="EP64" s="69"/>
      <c r="EQ64" s="70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80</v>
      </c>
      <c r="ER64" s="70">
        <f>SUM(P64,Z64,R64,T64,AB64,V64,X64,AF64,AH64,AJ64,AL64,AN64,AT64,AV64,AX64,AR64,CN64,CT64,CX64,CB64,CD64,DD64,DF64,DH64,DJ64,DL64,DN64,DP64,AZ64,AP64,BB64,BD64,BF64,BH64,BJ64,BL64,BN64,BP64,BR64,BT64,BV64,EF64,EH64,EB64,ED64,BX64,BZ64,CV64,CP64,CR64,CZ64,DB64,CF64,CH64,CJ64,CL64,DR64,DT64,DV64,DX64,DZ64,EJ64,EL64,EN64)</f>
        <v>2384645.7599999998</v>
      </c>
    </row>
    <row r="65" spans="1:148" s="110" customFormat="1" ht="30" customHeight="1" x14ac:dyDescent="0.25">
      <c r="A65" s="55"/>
      <c r="B65" s="55">
        <v>41</v>
      </c>
      <c r="C65" s="56" t="s">
        <v>261</v>
      </c>
      <c r="D65" s="130" t="s">
        <v>262</v>
      </c>
      <c r="E65" s="58">
        <v>13916</v>
      </c>
      <c r="F65" s="59">
        <v>3.17</v>
      </c>
      <c r="G65" s="60"/>
      <c r="H65" s="61">
        <v>1</v>
      </c>
      <c r="I65" s="107"/>
      <c r="J65" s="107"/>
      <c r="K65" s="101">
        <v>1.4</v>
      </c>
      <c r="L65" s="101">
        <v>1.68</v>
      </c>
      <c r="M65" s="101">
        <v>2.23</v>
      </c>
      <c r="N65" s="104">
        <v>2.57</v>
      </c>
      <c r="O65" s="63"/>
      <c r="P65" s="64">
        <f>O65*E65*F65*H65*K65*$P$10</f>
        <v>0</v>
      </c>
      <c r="Q65" s="105"/>
      <c r="R65" s="64">
        <f>Q65*E65*F65*H65*K65*$R$10</f>
        <v>0</v>
      </c>
      <c r="S65" s="65">
        <v>5</v>
      </c>
      <c r="T65" s="65">
        <f>S65*E65*F65*H65*K65*$T$10</f>
        <v>308796.03999999998</v>
      </c>
      <c r="U65" s="63"/>
      <c r="V65" s="64">
        <f>SUM(U65*E65*F65*H65*K65*$V$10)</f>
        <v>0</v>
      </c>
      <c r="W65" s="63"/>
      <c r="X65" s="65">
        <f>SUM(W65*E65*F65*H65*K65*$X$10)</f>
        <v>0</v>
      </c>
      <c r="Y65" s="63"/>
      <c r="Z65" s="64">
        <f>SUM(Y65*E65*F65*H65*K65*$Z$10)</f>
        <v>0</v>
      </c>
      <c r="AA65" s="65"/>
      <c r="AB65" s="64">
        <f>SUM(AA65*E65*F65*H65*K65*$AB$10)</f>
        <v>0</v>
      </c>
      <c r="AC65" s="64"/>
      <c r="AD65" s="64"/>
      <c r="AE65" s="65"/>
      <c r="AF65" s="64">
        <f>SUM(AE65*E65*F65*H65*K65*$AF$10)</f>
        <v>0</v>
      </c>
      <c r="AG65" s="65"/>
      <c r="AH65" s="64">
        <f>SUM(AG65*E65*F65*H65*L65*$AH$10)</f>
        <v>0</v>
      </c>
      <c r="AI65" s="65"/>
      <c r="AJ65" s="64">
        <f>SUM(AI65*E65*F65*H65*L65*$AJ$10)</f>
        <v>0</v>
      </c>
      <c r="AK65" s="63">
        <v>115</v>
      </c>
      <c r="AL65" s="64">
        <f>SUM(AK65*E65*F65*H65*K65*$AL$10)</f>
        <v>7102308.919999999</v>
      </c>
      <c r="AM65" s="65"/>
      <c r="AN65" s="65">
        <f>SUM(AM65*E65*F65*H65*K65*$AN$10)</f>
        <v>0</v>
      </c>
      <c r="AO65" s="63"/>
      <c r="AP65" s="64">
        <f>SUM(AO65*E65*F65*H65*K65*$AP$10)</f>
        <v>0</v>
      </c>
      <c r="AQ65" s="109"/>
      <c r="AR65" s="64">
        <f>SUM(AQ65*E65*F65*H65*K65*$AR$10)</f>
        <v>0</v>
      </c>
      <c r="AS65" s="65"/>
      <c r="AT65" s="64">
        <f>SUM(E65*F65*H65*K65*AS65*$AT$10)</f>
        <v>0</v>
      </c>
      <c r="AU65" s="65"/>
      <c r="AV65" s="64">
        <f>SUM(AU65*E65*F65*H65*K65*$AV$10)</f>
        <v>0</v>
      </c>
      <c r="AW65" s="63"/>
      <c r="AX65" s="64">
        <f>SUM(AW65*E65*F65*H65*K65*$AX$10)</f>
        <v>0</v>
      </c>
      <c r="AY65" s="63"/>
      <c r="AZ65" s="65">
        <f>SUM(AY65*E65*F65*H65*K65*$AZ$10)</f>
        <v>0</v>
      </c>
      <c r="BA65" s="63"/>
      <c r="BB65" s="64">
        <f>SUM(BA65*E65*F65*H65*K65*$BB$10)</f>
        <v>0</v>
      </c>
      <c r="BC65" s="63"/>
      <c r="BD65" s="64">
        <f>SUM(BC65*E65*F65*H65*K65*$BD$10)</f>
        <v>0</v>
      </c>
      <c r="BE65" s="63"/>
      <c r="BF65" s="64">
        <f>SUM(BE65*E65*F65*H65*K65*$BF$10)</f>
        <v>0</v>
      </c>
      <c r="BG65" s="63"/>
      <c r="BH65" s="64">
        <f>SUM(BG65*E65*F65*H65*K65*$BH$10)</f>
        <v>0</v>
      </c>
      <c r="BI65" s="63"/>
      <c r="BJ65" s="64">
        <f>BI65*E65*F65*H65*K65*$BJ$10</f>
        <v>0</v>
      </c>
      <c r="BK65" s="63"/>
      <c r="BL65" s="64">
        <f>BK65*E65*F65*H65*K65*$BL$10</f>
        <v>0</v>
      </c>
      <c r="BM65" s="63"/>
      <c r="BN65" s="64">
        <f>BM65*E65*F65*H65*K65*$BN$10</f>
        <v>0</v>
      </c>
      <c r="BO65" s="63"/>
      <c r="BP65" s="64">
        <f>SUM(BO65*E65*F65*H65*K65*$BP$10)</f>
        <v>0</v>
      </c>
      <c r="BQ65" s="63"/>
      <c r="BR65" s="64">
        <f>SUM(BQ65*E65*F65*H65*K65*$BR$10)</f>
        <v>0</v>
      </c>
      <c r="BS65" s="63"/>
      <c r="BT65" s="64">
        <f>SUM(BS65*E65*F65*H65*K65*$BT$10)</f>
        <v>0</v>
      </c>
      <c r="BU65" s="63"/>
      <c r="BV65" s="64">
        <f>SUM(BU65*E65*F65*H65*K65*$BV$10)</f>
        <v>0</v>
      </c>
      <c r="BW65" s="63"/>
      <c r="BX65" s="64">
        <f>SUM(BW65*E65*F65*H65*K65*$BX$10)</f>
        <v>0</v>
      </c>
      <c r="BY65" s="67"/>
      <c r="BZ65" s="68">
        <f>BY65*E65*F65*H65*K65*$BZ$10</f>
        <v>0</v>
      </c>
      <c r="CA65" s="63"/>
      <c r="CB65" s="64">
        <f>SUM(CA65*E65*F65*H65*K65*$CB$10)</f>
        <v>0</v>
      </c>
      <c r="CC65" s="65"/>
      <c r="CD65" s="64">
        <f>SUM(CC65*E65*F65*H65*K65*$CD$10)</f>
        <v>0</v>
      </c>
      <c r="CE65" s="63"/>
      <c r="CF65" s="64">
        <f>SUM(CE65*E65*F65*H65*K65*$CF$10)</f>
        <v>0</v>
      </c>
      <c r="CG65" s="63"/>
      <c r="CH65" s="64">
        <f>SUM(CG65*E65*F65*H65*K65*$CH$10)</f>
        <v>0</v>
      </c>
      <c r="CI65" s="63"/>
      <c r="CJ65" s="64">
        <f>CI65*E65*F65*H65*K65*$CJ$10</f>
        <v>0</v>
      </c>
      <c r="CK65" s="109"/>
      <c r="CL65" s="64">
        <f>SUM(CK65*E65*F65*H65*K65*$CL$10)</f>
        <v>0</v>
      </c>
      <c r="CM65" s="65"/>
      <c r="CN65" s="64">
        <f>SUM(CM65*E65*F65*H65*L65*$CN$10)</f>
        <v>0</v>
      </c>
      <c r="CO65" s="63"/>
      <c r="CP65" s="64">
        <f>SUM(CO65*E65*F65*H65*L65*$CP$10)</f>
        <v>0</v>
      </c>
      <c r="CQ65" s="63"/>
      <c r="CR65" s="64">
        <f>SUM(CQ65*E65*F65*H65*L65*$CR$10)</f>
        <v>0</v>
      </c>
      <c r="CS65" s="65"/>
      <c r="CT65" s="64">
        <f>SUM(CS65*E65*F65*H65*L65*$CT$10)</f>
        <v>0</v>
      </c>
      <c r="CU65" s="65"/>
      <c r="CV65" s="64">
        <f>SUM(CU65*E65*F65*H65*L65*$CV$10)</f>
        <v>0</v>
      </c>
      <c r="CW65" s="65"/>
      <c r="CX65" s="64">
        <f>SUM(CW65*E65*F65*H65*L65*$CX$10)</f>
        <v>0</v>
      </c>
      <c r="CY65" s="63"/>
      <c r="CZ65" s="64">
        <f>SUM(CY65*E65*F65*H65*L65*$CZ$10)</f>
        <v>0</v>
      </c>
      <c r="DA65" s="63"/>
      <c r="DB65" s="64">
        <f>SUM(DA65*E65*F65*H65*L65*$DB$10)</f>
        <v>0</v>
      </c>
      <c r="DC65" s="63"/>
      <c r="DD65" s="64">
        <f>SUM(DC65*E65*F65*H65*L65*$DD$10)</f>
        <v>0</v>
      </c>
      <c r="DE65" s="65"/>
      <c r="DF65" s="64">
        <f>SUM(DE65*E65*F65*H65*L65*$DF$10)</f>
        <v>0</v>
      </c>
      <c r="DG65" s="63"/>
      <c r="DH65" s="64">
        <f>SUM(DG65*E65*F65*H65*L65*$DH$10)</f>
        <v>0</v>
      </c>
      <c r="DI65" s="63"/>
      <c r="DJ65" s="64">
        <f>SUM(DI65*E65*F65*H65*L65*$DJ$10)</f>
        <v>0</v>
      </c>
      <c r="DK65" s="63"/>
      <c r="DL65" s="64">
        <f>SUM(DK65*E65*F65*H65*L65*$DL$10)</f>
        <v>0</v>
      </c>
      <c r="DM65" s="63"/>
      <c r="DN65" s="64">
        <f>SUM(DM65*E65*F65*H65*L65*$DN$10)</f>
        <v>0</v>
      </c>
      <c r="DO65" s="63"/>
      <c r="DP65" s="64">
        <f>SUM(DO65*E65*F65*H65*L65*$DP$10)</f>
        <v>0</v>
      </c>
      <c r="DQ65" s="63"/>
      <c r="DR65" s="64">
        <f>DQ65*E65*F65*H65*L65*$DR$10</f>
        <v>0</v>
      </c>
      <c r="DS65" s="63"/>
      <c r="DT65" s="64">
        <f>SUM(DS65*E65*F65*H65*L65*$DT$10)</f>
        <v>0</v>
      </c>
      <c r="DU65" s="63"/>
      <c r="DV65" s="64">
        <f>SUM(DU65*E65*F65*H65*L65*$DV$10)</f>
        <v>0</v>
      </c>
      <c r="DW65" s="63"/>
      <c r="DX65" s="64">
        <f>SUM(DW65*E65*F65*H65*M65*$DX$10)</f>
        <v>0</v>
      </c>
      <c r="DY65" s="63"/>
      <c r="DZ65" s="64">
        <f>SUM(DY65*E65*F65*H65*N65*$DZ$10)</f>
        <v>0</v>
      </c>
      <c r="EA65" s="109"/>
      <c r="EB65" s="64">
        <f>SUM(EA65*E65*F65*H65*K65*$EB$10)</f>
        <v>0</v>
      </c>
      <c r="EC65" s="63"/>
      <c r="ED65" s="64">
        <f>SUM(EC65*E65*F65*H65*K65*$ED$10)</f>
        <v>0</v>
      </c>
      <c r="EE65" s="63"/>
      <c r="EF65" s="64">
        <f>SUM(EE65*E65*F65*H65*K65*$EF$10)</f>
        <v>0</v>
      </c>
      <c r="EG65" s="63"/>
      <c r="EH65" s="64">
        <f>SUM(EG65*E65*F65*H65*K65*$EH$10)</f>
        <v>0</v>
      </c>
      <c r="EI65" s="63"/>
      <c r="EJ65" s="64">
        <f>EI65*E65*F65*H65*K65*$EJ$10</f>
        <v>0</v>
      </c>
      <c r="EK65" s="63"/>
      <c r="EL65" s="64">
        <f>EK65*E65*F65*H65*K65*$EL$10</f>
        <v>0</v>
      </c>
      <c r="EM65" s="63"/>
      <c r="EN65" s="64">
        <f>EM65*E65*F65*H65*L65*EN10</f>
        <v>0</v>
      </c>
      <c r="EO65" s="69"/>
      <c r="EP65" s="69"/>
      <c r="EQ65" s="70">
        <f>SUM(O65,Y65,Q65,S65,AA65,U65,W65,AE65,AG65,AI65,AK65,AM65,AS65,AU65,AW65,AQ65,CM65,CS65,CW65,CA65,CC65,DC65,DE65,DG65,DI65,DK65,DM65,DO65,AY65,AO65,BA65,BC65,BE65,BG65,BI65,BK65,BM65,BO65,BQ65,BS65,BU65,EE65,EG65,EA65,EC65,BW65,BY65,CU65,CO65,CQ65,CY65,DA65,CE65,CG65,CI65,CK65,DQ65,DS65,DU65,DW65,DY65,EI65,EK65,EM65)</f>
        <v>120</v>
      </c>
      <c r="ER65" s="70">
        <f>SUM(P65,Z65,R65,T65,AB65,V65,X65,AF65,AH65,AJ65,AL65,AN65,AT65,AV65,AX65,AR65,CN65,CT65,CX65,CB65,CD65,DD65,DF65,DH65,DJ65,DL65,DN65,DP65,AZ65,AP65,BB65,BD65,BF65,BH65,BJ65,BL65,BN65,BP65,BR65,BT65,BV65,EF65,EH65,EB65,ED65,BX65,BZ65,CV65,CP65,CR65,CZ65,DB65,CF65,CH65,CJ65,CL65,DR65,DT65,DV65,DX65,DZ65,EJ65,EL65,EN65)</f>
        <v>7411104.959999999</v>
      </c>
    </row>
    <row r="66" spans="1:148" s="110" customFormat="1" ht="15" customHeight="1" x14ac:dyDescent="0.25">
      <c r="A66" s="182">
        <v>15</v>
      </c>
      <c r="B66" s="182"/>
      <c r="C66" s="53" t="s">
        <v>263</v>
      </c>
      <c r="D66" s="186" t="s">
        <v>264</v>
      </c>
      <c r="E66" s="58">
        <v>13916</v>
      </c>
      <c r="F66" s="181"/>
      <c r="G66" s="60"/>
      <c r="H66" s="54"/>
      <c r="I66" s="99"/>
      <c r="J66" s="99"/>
      <c r="K66" s="183">
        <v>1.4</v>
      </c>
      <c r="L66" s="183">
        <v>1.68</v>
      </c>
      <c r="M66" s="183">
        <v>2.23</v>
      </c>
      <c r="N66" s="104">
        <v>2.57</v>
      </c>
      <c r="O66" s="109">
        <f>SUM(O67:O69)</f>
        <v>5</v>
      </c>
      <c r="P66" s="109">
        <f t="shared" ref="P66:CA66" si="133">SUM(P67:P69)</f>
        <v>95463.75999999998</v>
      </c>
      <c r="Q66" s="109">
        <f t="shared" si="133"/>
        <v>0</v>
      </c>
      <c r="R66" s="109">
        <f t="shared" si="133"/>
        <v>0</v>
      </c>
      <c r="S66" s="109">
        <f t="shared" si="133"/>
        <v>0</v>
      </c>
      <c r="T66" s="109">
        <f t="shared" si="133"/>
        <v>0</v>
      </c>
      <c r="U66" s="109">
        <f t="shared" si="133"/>
        <v>0</v>
      </c>
      <c r="V66" s="109">
        <f t="shared" si="133"/>
        <v>0</v>
      </c>
      <c r="W66" s="109">
        <f t="shared" si="133"/>
        <v>0</v>
      </c>
      <c r="X66" s="109">
        <f t="shared" si="133"/>
        <v>0</v>
      </c>
      <c r="Y66" s="109">
        <f t="shared" si="133"/>
        <v>0</v>
      </c>
      <c r="Z66" s="109">
        <f t="shared" si="133"/>
        <v>0</v>
      </c>
      <c r="AA66" s="109">
        <f t="shared" si="133"/>
        <v>80</v>
      </c>
      <c r="AB66" s="109">
        <f t="shared" si="133"/>
        <v>1527420.1599999997</v>
      </c>
      <c r="AC66" s="109">
        <f t="shared" si="133"/>
        <v>0</v>
      </c>
      <c r="AD66" s="109">
        <f t="shared" si="133"/>
        <v>0</v>
      </c>
      <c r="AE66" s="109">
        <f t="shared" si="133"/>
        <v>240</v>
      </c>
      <c r="AF66" s="109">
        <f t="shared" si="133"/>
        <v>4582260.4799999995</v>
      </c>
      <c r="AG66" s="109">
        <f t="shared" si="133"/>
        <v>0</v>
      </c>
      <c r="AH66" s="109">
        <f t="shared" si="133"/>
        <v>0</v>
      </c>
      <c r="AI66" s="109">
        <f t="shared" si="133"/>
        <v>70</v>
      </c>
      <c r="AJ66" s="109">
        <f t="shared" si="133"/>
        <v>1603791.1679999998</v>
      </c>
      <c r="AK66" s="109">
        <f t="shared" si="133"/>
        <v>172</v>
      </c>
      <c r="AL66" s="109">
        <f t="shared" si="133"/>
        <v>3283953.3439999996</v>
      </c>
      <c r="AM66" s="109">
        <f t="shared" si="133"/>
        <v>0</v>
      </c>
      <c r="AN66" s="109">
        <f t="shared" si="133"/>
        <v>0</v>
      </c>
      <c r="AO66" s="109">
        <f t="shared" si="133"/>
        <v>0</v>
      </c>
      <c r="AP66" s="109">
        <f t="shared" si="133"/>
        <v>0</v>
      </c>
      <c r="AQ66" s="109">
        <f t="shared" si="133"/>
        <v>1011</v>
      </c>
      <c r="AR66" s="109">
        <f t="shared" si="133"/>
        <v>20502888.112</v>
      </c>
      <c r="AS66" s="109">
        <f t="shared" si="133"/>
        <v>0</v>
      </c>
      <c r="AT66" s="109">
        <f t="shared" si="133"/>
        <v>0</v>
      </c>
      <c r="AU66" s="109">
        <f t="shared" si="133"/>
        <v>0</v>
      </c>
      <c r="AV66" s="109">
        <f t="shared" si="133"/>
        <v>0</v>
      </c>
      <c r="AW66" s="109">
        <f t="shared" si="133"/>
        <v>0</v>
      </c>
      <c r="AX66" s="109">
        <f t="shared" si="133"/>
        <v>0</v>
      </c>
      <c r="AY66" s="109">
        <f t="shared" si="133"/>
        <v>35</v>
      </c>
      <c r="AZ66" s="109">
        <f t="shared" si="133"/>
        <v>1057115.024</v>
      </c>
      <c r="BA66" s="109">
        <f t="shared" si="133"/>
        <v>100</v>
      </c>
      <c r="BB66" s="109">
        <f t="shared" si="133"/>
        <v>1909275.2</v>
      </c>
      <c r="BC66" s="109">
        <f t="shared" si="133"/>
        <v>16</v>
      </c>
      <c r="BD66" s="109">
        <f t="shared" si="133"/>
        <v>305484.03200000001</v>
      </c>
      <c r="BE66" s="109">
        <f t="shared" si="133"/>
        <v>20</v>
      </c>
      <c r="BF66" s="109">
        <f t="shared" si="133"/>
        <v>381855.03999999992</v>
      </c>
      <c r="BG66" s="109">
        <f t="shared" si="133"/>
        <v>190</v>
      </c>
      <c r="BH66" s="109">
        <f t="shared" si="133"/>
        <v>3627622.8799999994</v>
      </c>
      <c r="BI66" s="109">
        <f t="shared" si="133"/>
        <v>170</v>
      </c>
      <c r="BJ66" s="109">
        <f t="shared" si="133"/>
        <v>4884237.68</v>
      </c>
      <c r="BK66" s="109">
        <f t="shared" si="133"/>
        <v>0</v>
      </c>
      <c r="BL66" s="109">
        <f t="shared" si="133"/>
        <v>0</v>
      </c>
      <c r="BM66" s="109">
        <f t="shared" si="133"/>
        <v>385</v>
      </c>
      <c r="BN66" s="109">
        <f t="shared" si="133"/>
        <v>7350709.5199999996</v>
      </c>
      <c r="BO66" s="109">
        <f t="shared" si="133"/>
        <v>0</v>
      </c>
      <c r="BP66" s="109">
        <f t="shared" si="133"/>
        <v>0</v>
      </c>
      <c r="BQ66" s="109">
        <f t="shared" si="133"/>
        <v>687</v>
      </c>
      <c r="BR66" s="109">
        <f t="shared" si="133"/>
        <v>13116720.624</v>
      </c>
      <c r="BS66" s="109">
        <f t="shared" si="133"/>
        <v>57</v>
      </c>
      <c r="BT66" s="109">
        <f t="shared" si="133"/>
        <v>1943369.4</v>
      </c>
      <c r="BU66" s="109">
        <f t="shared" si="133"/>
        <v>10</v>
      </c>
      <c r="BV66" s="109">
        <f t="shared" si="133"/>
        <v>190927.51999999996</v>
      </c>
      <c r="BW66" s="109">
        <f t="shared" si="133"/>
        <v>62</v>
      </c>
      <c r="BX66" s="109">
        <f t="shared" si="133"/>
        <v>1183750.6240000001</v>
      </c>
      <c r="BY66" s="109">
        <f t="shared" si="133"/>
        <v>35</v>
      </c>
      <c r="BZ66" s="109">
        <f t="shared" si="133"/>
        <v>668246.31999999995</v>
      </c>
      <c r="CA66" s="109">
        <f t="shared" si="133"/>
        <v>60</v>
      </c>
      <c r="CB66" s="109">
        <f t="shared" ref="CB66:EM66" si="134">SUM(CB67:CB69)</f>
        <v>1145565.1199999999</v>
      </c>
      <c r="CC66" s="109">
        <f t="shared" si="134"/>
        <v>10</v>
      </c>
      <c r="CD66" s="109">
        <f t="shared" si="134"/>
        <v>190927.51999999996</v>
      </c>
      <c r="CE66" s="109">
        <f t="shared" si="134"/>
        <v>8</v>
      </c>
      <c r="CF66" s="109">
        <f t="shared" si="134"/>
        <v>152742.016</v>
      </c>
      <c r="CG66" s="109">
        <f t="shared" si="134"/>
        <v>5</v>
      </c>
      <c r="CH66" s="109">
        <f t="shared" si="134"/>
        <v>95463.75999999998</v>
      </c>
      <c r="CI66" s="109">
        <f t="shared" si="134"/>
        <v>33</v>
      </c>
      <c r="CJ66" s="109">
        <f t="shared" si="134"/>
        <v>630060.81599999999</v>
      </c>
      <c r="CK66" s="109">
        <f t="shared" si="134"/>
        <v>135</v>
      </c>
      <c r="CL66" s="109">
        <f t="shared" si="134"/>
        <v>2577521.52</v>
      </c>
      <c r="CM66" s="109">
        <f t="shared" si="134"/>
        <v>100</v>
      </c>
      <c r="CN66" s="109">
        <f t="shared" si="134"/>
        <v>2471147.6159999999</v>
      </c>
      <c r="CO66" s="109">
        <f t="shared" si="134"/>
        <v>1210</v>
      </c>
      <c r="CP66" s="109">
        <f t="shared" si="134"/>
        <v>27722675.903999995</v>
      </c>
      <c r="CQ66" s="109">
        <f t="shared" si="134"/>
        <v>112</v>
      </c>
      <c r="CR66" s="109">
        <f t="shared" si="134"/>
        <v>2692078.0319999997</v>
      </c>
      <c r="CS66" s="109">
        <f t="shared" si="134"/>
        <v>62</v>
      </c>
      <c r="CT66" s="109">
        <f t="shared" si="134"/>
        <v>1420500.7487999999</v>
      </c>
      <c r="CU66" s="109">
        <f t="shared" si="134"/>
        <v>246</v>
      </c>
      <c r="CV66" s="109">
        <f t="shared" si="134"/>
        <v>7256336.7743999995</v>
      </c>
      <c r="CW66" s="109">
        <f t="shared" si="134"/>
        <v>0</v>
      </c>
      <c r="CX66" s="109">
        <f t="shared" si="134"/>
        <v>0</v>
      </c>
      <c r="CY66" s="109">
        <f t="shared" si="134"/>
        <v>16</v>
      </c>
      <c r="CZ66" s="109">
        <f t="shared" si="134"/>
        <v>366580.83840000001</v>
      </c>
      <c r="DA66" s="109">
        <f t="shared" si="134"/>
        <v>50</v>
      </c>
      <c r="DB66" s="109">
        <f t="shared" si="134"/>
        <v>1145565.1199999999</v>
      </c>
      <c r="DC66" s="109">
        <f t="shared" si="134"/>
        <v>86</v>
      </c>
      <c r="DD66" s="109">
        <f t="shared" si="134"/>
        <v>1970372.0063999998</v>
      </c>
      <c r="DE66" s="109">
        <f t="shared" si="134"/>
        <v>180</v>
      </c>
      <c r="DF66" s="109">
        <f t="shared" si="134"/>
        <v>4124034.4319999996</v>
      </c>
      <c r="DG66" s="109">
        <f t="shared" si="134"/>
        <v>0</v>
      </c>
      <c r="DH66" s="109">
        <f t="shared" si="134"/>
        <v>0</v>
      </c>
      <c r="DI66" s="109">
        <f t="shared" si="134"/>
        <v>18</v>
      </c>
      <c r="DJ66" s="109">
        <f t="shared" si="134"/>
        <v>412403.44319999998</v>
      </c>
      <c r="DK66" s="109">
        <f t="shared" si="134"/>
        <v>15</v>
      </c>
      <c r="DL66" s="109">
        <f t="shared" si="134"/>
        <v>343669.53599999996</v>
      </c>
      <c r="DM66" s="109">
        <f t="shared" si="134"/>
        <v>115</v>
      </c>
      <c r="DN66" s="109">
        <f t="shared" si="134"/>
        <v>2634799.7759999996</v>
      </c>
      <c r="DO66" s="109">
        <f t="shared" si="134"/>
        <v>15</v>
      </c>
      <c r="DP66" s="109">
        <f t="shared" si="134"/>
        <v>343669.53599999996</v>
      </c>
      <c r="DQ66" s="109">
        <f t="shared" si="134"/>
        <v>0</v>
      </c>
      <c r="DR66" s="109">
        <f t="shared" si="134"/>
        <v>0</v>
      </c>
      <c r="DS66" s="109">
        <f t="shared" si="134"/>
        <v>5</v>
      </c>
      <c r="DT66" s="109">
        <f t="shared" si="134"/>
        <v>114556.51199999999</v>
      </c>
      <c r="DU66" s="109">
        <f t="shared" si="134"/>
        <v>0</v>
      </c>
      <c r="DV66" s="109">
        <f t="shared" si="134"/>
        <v>0</v>
      </c>
      <c r="DW66" s="109">
        <f t="shared" si="134"/>
        <v>0</v>
      </c>
      <c r="DX66" s="109">
        <f t="shared" si="134"/>
        <v>0</v>
      </c>
      <c r="DY66" s="109">
        <f t="shared" si="134"/>
        <v>60</v>
      </c>
      <c r="DZ66" s="109">
        <f t="shared" si="134"/>
        <v>2102930.2559999996</v>
      </c>
      <c r="EA66" s="109">
        <f t="shared" si="134"/>
        <v>0</v>
      </c>
      <c r="EB66" s="109">
        <f t="shared" si="134"/>
        <v>0</v>
      </c>
      <c r="EC66" s="109">
        <f t="shared" si="134"/>
        <v>3</v>
      </c>
      <c r="ED66" s="109">
        <f t="shared" si="134"/>
        <v>57278.256000000001</v>
      </c>
      <c r="EE66" s="109">
        <f t="shared" si="134"/>
        <v>0</v>
      </c>
      <c r="EF66" s="109">
        <f t="shared" si="134"/>
        <v>0</v>
      </c>
      <c r="EG66" s="109">
        <f t="shared" si="134"/>
        <v>0</v>
      </c>
      <c r="EH66" s="109">
        <f t="shared" si="134"/>
        <v>0</v>
      </c>
      <c r="EI66" s="109">
        <f t="shared" si="134"/>
        <v>0</v>
      </c>
      <c r="EJ66" s="109">
        <f t="shared" si="134"/>
        <v>0</v>
      </c>
      <c r="EK66" s="109">
        <f t="shared" si="134"/>
        <v>0</v>
      </c>
      <c r="EL66" s="109">
        <f t="shared" si="134"/>
        <v>0</v>
      </c>
      <c r="EM66" s="109">
        <f t="shared" si="134"/>
        <v>0</v>
      </c>
      <c r="EN66" s="109">
        <f t="shared" ref="EN66:ER66" si="135">SUM(EN67:EN69)</f>
        <v>0</v>
      </c>
      <c r="EO66" s="109"/>
      <c r="EP66" s="109"/>
      <c r="EQ66" s="109">
        <f t="shared" si="135"/>
        <v>5889</v>
      </c>
      <c r="ER66" s="109">
        <f t="shared" si="135"/>
        <v>128185970.42719997</v>
      </c>
    </row>
    <row r="67" spans="1:148" s="1" customFormat="1" ht="32.25" customHeight="1" x14ac:dyDescent="0.25">
      <c r="A67" s="55"/>
      <c r="B67" s="55">
        <v>42</v>
      </c>
      <c r="C67" s="56" t="s">
        <v>265</v>
      </c>
      <c r="D67" s="131" t="s">
        <v>266</v>
      </c>
      <c r="E67" s="58">
        <v>13916</v>
      </c>
      <c r="F67" s="59">
        <v>0.98</v>
      </c>
      <c r="G67" s="60"/>
      <c r="H67" s="61">
        <v>1</v>
      </c>
      <c r="I67" s="107"/>
      <c r="J67" s="107"/>
      <c r="K67" s="101">
        <v>1.4</v>
      </c>
      <c r="L67" s="101">
        <v>1.68</v>
      </c>
      <c r="M67" s="101">
        <v>2.23</v>
      </c>
      <c r="N67" s="104">
        <v>2.57</v>
      </c>
      <c r="O67" s="63">
        <v>5</v>
      </c>
      <c r="P67" s="64">
        <f>O67*E67*F67*H67*K67*$P$10</f>
        <v>95463.75999999998</v>
      </c>
      <c r="Q67" s="105"/>
      <c r="R67" s="64">
        <f>Q67*E67*F67*H67*K67*$R$10</f>
        <v>0</v>
      </c>
      <c r="S67" s="65"/>
      <c r="T67" s="65">
        <f>S67*E67*F67*H67*K67*$T$10</f>
        <v>0</v>
      </c>
      <c r="U67" s="63"/>
      <c r="V67" s="64">
        <f>SUM(U67*E67*F67*H67*K67*$V$10)</f>
        <v>0</v>
      </c>
      <c r="W67" s="63"/>
      <c r="X67" s="65">
        <f>SUM(W67*E67*F67*H67*K67*$X$10)</f>
        <v>0</v>
      </c>
      <c r="Y67" s="63"/>
      <c r="Z67" s="64">
        <f>SUM(Y67*E67*F67*H67*K67*$Z$10)</f>
        <v>0</v>
      </c>
      <c r="AA67" s="65">
        <v>80</v>
      </c>
      <c r="AB67" s="64">
        <f>SUM(AA67*E67*F67*H67*K67*$AB$10)</f>
        <v>1527420.1599999997</v>
      </c>
      <c r="AC67" s="64"/>
      <c r="AD67" s="64"/>
      <c r="AE67" s="65">
        <v>240</v>
      </c>
      <c r="AF67" s="64">
        <f>SUM(AE67*E67*F67*H67*K67*$AF$10)</f>
        <v>4582260.4799999995</v>
      </c>
      <c r="AG67" s="65"/>
      <c r="AH67" s="64">
        <f>SUM(AG67*E67*F67*H67*L67*$AH$10)</f>
        <v>0</v>
      </c>
      <c r="AI67" s="65">
        <v>70</v>
      </c>
      <c r="AJ67" s="64">
        <f>SUM(AI67*E67*F67*H67*L67*$AJ$10)</f>
        <v>1603791.1679999998</v>
      </c>
      <c r="AK67" s="63">
        <f>159+13</f>
        <v>172</v>
      </c>
      <c r="AL67" s="132">
        <f>SUM(AK67*E67*F67*H67*K67*$AL$10)</f>
        <v>3283953.3439999996</v>
      </c>
      <c r="AM67" s="65"/>
      <c r="AN67" s="65">
        <f>SUM(AM67*E67*F67*H67*K67*$AN$10)</f>
        <v>0</v>
      </c>
      <c r="AO67" s="63"/>
      <c r="AP67" s="64">
        <f>SUM(AO67*E67*F67*H67*K67*$AP$10)</f>
        <v>0</v>
      </c>
      <c r="AQ67" s="63">
        <v>931</v>
      </c>
      <c r="AR67" s="64">
        <f>SUM(AQ67*E67*F67*H67*K67*$AR$10)</f>
        <v>17775352.112</v>
      </c>
      <c r="AS67" s="65"/>
      <c r="AT67" s="64">
        <f>SUM(E67*F67*H67*K67*AS67*$AT$10)</f>
        <v>0</v>
      </c>
      <c r="AU67" s="65"/>
      <c r="AV67" s="64">
        <f>SUM(AU67*E67*F67*H67*K67*$AV$10)</f>
        <v>0</v>
      </c>
      <c r="AW67" s="63"/>
      <c r="AX67" s="64">
        <f>SUM(AW67*E67*F67*H67*K67*$AX$10)</f>
        <v>0</v>
      </c>
      <c r="AY67" s="63">
        <v>15</v>
      </c>
      <c r="AZ67" s="65">
        <f>SUM(AY67*E67*F67*H67*K67*$AZ$10)</f>
        <v>286391.27999999997</v>
      </c>
      <c r="BA67" s="63">
        <v>100</v>
      </c>
      <c r="BB67" s="64">
        <f>SUM(BA67*E67*F67*H67*K67*$BB$10)</f>
        <v>1909275.2</v>
      </c>
      <c r="BC67" s="63">
        <v>16</v>
      </c>
      <c r="BD67" s="64">
        <f>SUM(BC67*E67*F67*H67*K67*$BD$10)</f>
        <v>305484.03200000001</v>
      </c>
      <c r="BE67" s="63">
        <v>20</v>
      </c>
      <c r="BF67" s="64">
        <f>SUM(BE67*E67*F67*H67*K67*$BF$10)</f>
        <v>381855.03999999992</v>
      </c>
      <c r="BG67" s="63">
        <v>190</v>
      </c>
      <c r="BH67" s="64">
        <f>SUM(BG67*E67*F67*H67*K67*$BH$10)</f>
        <v>3627622.8799999994</v>
      </c>
      <c r="BI67" s="63">
        <v>120</v>
      </c>
      <c r="BJ67" s="64">
        <f>BI67*E67*F67*H67*K67*$BJ$10</f>
        <v>2291130.2399999998</v>
      </c>
      <c r="BK67" s="63"/>
      <c r="BL67" s="64">
        <f>BK67*E67*F67*H67*K67*$BL$10</f>
        <v>0</v>
      </c>
      <c r="BM67" s="63">
        <v>385</v>
      </c>
      <c r="BN67" s="64">
        <f>BM67*E67*F67*H67*K67*$BN$10</f>
        <v>7350709.5199999996</v>
      </c>
      <c r="BO67" s="63"/>
      <c r="BP67" s="64">
        <f>SUM(BO67*E67*F67*H67*K67*$BP$10)</f>
        <v>0</v>
      </c>
      <c r="BQ67" s="63">
        <v>687</v>
      </c>
      <c r="BR67" s="64">
        <f>SUM(BQ67*E67*F67*H67*K67*$BR$10)</f>
        <v>13116720.624</v>
      </c>
      <c r="BS67" s="63"/>
      <c r="BT67" s="64">
        <f>SUM(BS67*E67*F67*H67*K67*$BT$10)</f>
        <v>0</v>
      </c>
      <c r="BU67" s="63">
        <v>10</v>
      </c>
      <c r="BV67" s="64">
        <f>SUM(BU67*E67*F67*H67*K67*$BV$10)</f>
        <v>190927.51999999996</v>
      </c>
      <c r="BW67" s="63">
        <v>62</v>
      </c>
      <c r="BX67" s="64">
        <f>SUM(BW67*E67*F67*H67*K67*$BX$10)</f>
        <v>1183750.6240000001</v>
      </c>
      <c r="BY67" s="67">
        <v>35</v>
      </c>
      <c r="BZ67" s="68">
        <f>BY67*E67*F67*H67*K67*$BZ$10</f>
        <v>668246.31999999995</v>
      </c>
      <c r="CA67" s="63">
        <v>60</v>
      </c>
      <c r="CB67" s="64">
        <f>SUM(CA67*E67*F67*H67*K67*$CB$10)</f>
        <v>1145565.1199999999</v>
      </c>
      <c r="CC67" s="65">
        <v>10</v>
      </c>
      <c r="CD67" s="64">
        <f>SUM(CC67*E67*F67*H67*K67*$CD$10)</f>
        <v>190927.51999999996</v>
      </c>
      <c r="CE67" s="63">
        <v>8</v>
      </c>
      <c r="CF67" s="64">
        <f>SUM(CE67*E67*F67*H67*K67*$CF$10)</f>
        <v>152742.016</v>
      </c>
      <c r="CG67" s="63">
        <v>5</v>
      </c>
      <c r="CH67" s="64">
        <f>SUM(CG67*E67*F67*H67*K67*$CH$10)</f>
        <v>95463.75999999998</v>
      </c>
      <c r="CI67" s="63">
        <v>33</v>
      </c>
      <c r="CJ67" s="64">
        <f>CI67*E67*F67*H67*K67*$CJ$10</f>
        <v>630060.81599999999</v>
      </c>
      <c r="CK67" s="63">
        <v>135</v>
      </c>
      <c r="CL67" s="64">
        <f>SUM(CK67*E67*F67*H67*K67*$CL$10)</f>
        <v>2577521.52</v>
      </c>
      <c r="CM67" s="65">
        <v>90</v>
      </c>
      <c r="CN67" s="64">
        <f>SUM(CM67*E67*F67*H67*L67*$CN$10)</f>
        <v>2062017.2159999998</v>
      </c>
      <c r="CO67" s="63">
        <v>1210</v>
      </c>
      <c r="CP67" s="64">
        <f>SUM(CO67*E67*F67*H67*L67*$CP$10)</f>
        <v>27722675.903999995</v>
      </c>
      <c r="CQ67" s="63">
        <v>105</v>
      </c>
      <c r="CR67" s="64">
        <f>SUM(CQ67*E67*F67*H67*L67*$CR$10)</f>
        <v>2405686.7519999999</v>
      </c>
      <c r="CS67" s="65">
        <v>62</v>
      </c>
      <c r="CT67" s="64">
        <f>SUM(CS67*E67*F67*H67*L67*$CT$10)</f>
        <v>1420500.7487999999</v>
      </c>
      <c r="CU67" s="65">
        <v>156</v>
      </c>
      <c r="CV67" s="64">
        <f>SUM(CU67*E67*F67*H67*L67*$CV$10)</f>
        <v>3574163.1743999999</v>
      </c>
      <c r="CW67" s="65"/>
      <c r="CX67" s="64">
        <f>SUM(CW67*E67*F67*H67*L67*$CX$10)</f>
        <v>0</v>
      </c>
      <c r="CY67" s="63">
        <v>16</v>
      </c>
      <c r="CZ67" s="64">
        <f>SUM(CY67*E67*F67*H67*L67*$CZ$10)</f>
        <v>366580.83840000001</v>
      </c>
      <c r="DA67" s="63">
        <v>50</v>
      </c>
      <c r="DB67" s="64">
        <f>SUM(DA67*E67*F67*H67*L67*$DB$10)</f>
        <v>1145565.1199999999</v>
      </c>
      <c r="DC67" s="63">
        <v>86</v>
      </c>
      <c r="DD67" s="64">
        <f>SUM(DC67*E67*F67*H67*L67*$DD$10)</f>
        <v>1970372.0063999998</v>
      </c>
      <c r="DE67" s="65">
        <v>180</v>
      </c>
      <c r="DF67" s="64">
        <f>SUM(DE67*E67*F67*H67*L67*$DF$10)</f>
        <v>4124034.4319999996</v>
      </c>
      <c r="DG67" s="63"/>
      <c r="DH67" s="64">
        <f>SUM(DG67*E67*F67*H67*L67*$DH$10)</f>
        <v>0</v>
      </c>
      <c r="DI67" s="63">
        <v>18</v>
      </c>
      <c r="DJ67" s="64">
        <f>SUM(DI67*E67*F67*H67*L67*$DJ$10)</f>
        <v>412403.44319999998</v>
      </c>
      <c r="DK67" s="63">
        <v>15</v>
      </c>
      <c r="DL67" s="64">
        <f>SUM(DK67*E67*F67*H67*L67*$DL$10)</f>
        <v>343669.53599999996</v>
      </c>
      <c r="DM67" s="63">
        <v>115</v>
      </c>
      <c r="DN67" s="64">
        <f>SUM(DM67*E67*F67*H67*L67*$DN$10)</f>
        <v>2634799.7759999996</v>
      </c>
      <c r="DO67" s="63">
        <v>15</v>
      </c>
      <c r="DP67" s="64">
        <f>SUM(DO67*E67*F67*H67*L67*$DP$10)</f>
        <v>343669.53599999996</v>
      </c>
      <c r="DQ67" s="63"/>
      <c r="DR67" s="64">
        <f>DQ67*E67*F67*H67*L67*$DR$10</f>
        <v>0</v>
      </c>
      <c r="DS67" s="63">
        <v>5</v>
      </c>
      <c r="DT67" s="64">
        <f>SUM(DS67*E67*F67*H67*L67*$DT$10)</f>
        <v>114556.51199999999</v>
      </c>
      <c r="DU67" s="63"/>
      <c r="DV67" s="64">
        <f>SUM(DU67*E67*F67*H67*L67*$DV$10)</f>
        <v>0</v>
      </c>
      <c r="DW67" s="63"/>
      <c r="DX67" s="64">
        <f>SUM(DW67*E67*F67*H67*M67*$DX$10)</f>
        <v>0</v>
      </c>
      <c r="DY67" s="63">
        <v>60</v>
      </c>
      <c r="DZ67" s="64">
        <f>SUM(DY67*E67*F67*H67*N67*$DZ$10)</f>
        <v>2102930.2559999996</v>
      </c>
      <c r="EA67" s="63"/>
      <c r="EB67" s="64">
        <f>SUM(EA67*E67*F67*H67*K67*$EB$10)</f>
        <v>0</v>
      </c>
      <c r="EC67" s="63">
        <v>3</v>
      </c>
      <c r="ED67" s="64">
        <f>SUM(EC67*E67*F67*H67*K67*$ED$10)</f>
        <v>57278.256000000001</v>
      </c>
      <c r="EE67" s="63"/>
      <c r="EF67" s="64">
        <f>SUM(EE67*E67*F67*H67*K67*$EF$10)</f>
        <v>0</v>
      </c>
      <c r="EG67" s="63"/>
      <c r="EH67" s="64">
        <f>SUM(EG67*E67*F67*H67*K67*$EH$10)</f>
        <v>0</v>
      </c>
      <c r="EI67" s="63"/>
      <c r="EJ67" s="64">
        <f>EI67*E67*F67*H67*K67*$EJ$10</f>
        <v>0</v>
      </c>
      <c r="EK67" s="63"/>
      <c r="EL67" s="64">
        <f>EK67*E67*F67*H67*K67*$EL$10</f>
        <v>0</v>
      </c>
      <c r="EM67" s="63"/>
      <c r="EN67" s="64"/>
      <c r="EO67" s="69"/>
      <c r="EP67" s="69"/>
      <c r="EQ67" s="70">
        <f t="shared" ref="EQ67:ER69" si="136">SUM(O67,Y67,Q67,S67,AA67,U67,W67,AE67,AG67,AI67,AK67,AM67,AS67,AU67,AW67,AQ67,CM67,CS67,CW67,CA67,CC67,DC67,DE67,DG67,DI67,DK67,DM67,DO67,AY67,AO67,BA67,BC67,BE67,BG67,BI67,BK67,BM67,BO67,BQ67,BS67,BU67,EE67,EG67,EA67,EC67,BW67,BY67,CU67,CO67,CQ67,CY67,DA67,CE67,CG67,CI67,CK67,DQ67,DS67,DU67,DW67,DY67,EI67,EK67,EM67)</f>
        <v>5575</v>
      </c>
      <c r="ER67" s="70">
        <f t="shared" si="136"/>
        <v>115773538.56319998</v>
      </c>
    </row>
    <row r="68" spans="1:148" s="110" customFormat="1" ht="35.25" customHeight="1" x14ac:dyDescent="0.25">
      <c r="A68" s="55"/>
      <c r="B68" s="55">
        <v>43</v>
      </c>
      <c r="C68" s="56" t="s">
        <v>267</v>
      </c>
      <c r="D68" s="106" t="s">
        <v>268</v>
      </c>
      <c r="E68" s="58">
        <v>13916</v>
      </c>
      <c r="F68" s="59">
        <v>1.75</v>
      </c>
      <c r="G68" s="60"/>
      <c r="H68" s="133">
        <v>1</v>
      </c>
      <c r="I68" s="133"/>
      <c r="J68" s="133"/>
      <c r="K68" s="111">
        <v>1.4</v>
      </c>
      <c r="L68" s="111">
        <v>1.68</v>
      </c>
      <c r="M68" s="111">
        <v>2.23</v>
      </c>
      <c r="N68" s="112">
        <v>2.57</v>
      </c>
      <c r="O68" s="63"/>
      <c r="P68" s="64">
        <f>O68*E68*F68*H68*K68*$P$10</f>
        <v>0</v>
      </c>
      <c r="Q68" s="134"/>
      <c r="R68" s="64">
        <f>Q68*E68*F68*H68*K68*$R$10</f>
        <v>0</v>
      </c>
      <c r="S68" s="65"/>
      <c r="T68" s="65">
        <f>S68*E68*F68*H68*K68*$T$10</f>
        <v>0</v>
      </c>
      <c r="U68" s="63"/>
      <c r="V68" s="64">
        <f>SUM(U68*E68*F68*H68*K68*$V$10)</f>
        <v>0</v>
      </c>
      <c r="W68" s="63"/>
      <c r="X68" s="65">
        <f>SUM(W68*E68*F68*H68*K68*$X$10)</f>
        <v>0</v>
      </c>
      <c r="Y68" s="63"/>
      <c r="Z68" s="64">
        <f>SUM(Y68*E68*F68*H68*K68*$Z$10)</f>
        <v>0</v>
      </c>
      <c r="AA68" s="65">
        <f>38-38</f>
        <v>0</v>
      </c>
      <c r="AB68" s="64">
        <f>SUM(AA68*E68*F68*H68*K68*$AB$10)</f>
        <v>0</v>
      </c>
      <c r="AC68" s="64"/>
      <c r="AD68" s="64"/>
      <c r="AE68" s="65"/>
      <c r="AF68" s="64">
        <f>SUM(AE68*E68*F68*H68*K68*$AF$10)</f>
        <v>0</v>
      </c>
      <c r="AG68" s="65"/>
      <c r="AH68" s="64">
        <f>SUM(AG68*E68*F68*H68*L68*$AH$10)</f>
        <v>0</v>
      </c>
      <c r="AI68" s="65"/>
      <c r="AJ68" s="64">
        <f>SUM(AI68*E68*F68*H68*L68*$AJ$10)</f>
        <v>0</v>
      </c>
      <c r="AK68" s="63"/>
      <c r="AL68" s="64">
        <f>SUM(AK68*E68*F68*H68*K68*$AL$10)</f>
        <v>0</v>
      </c>
      <c r="AM68" s="65"/>
      <c r="AN68" s="65">
        <f>SUM(AM68*E68*F68*H68*K68*$AN$10)</f>
        <v>0</v>
      </c>
      <c r="AO68" s="63"/>
      <c r="AP68" s="64">
        <f>SUM(AO68*E68*F68*H68*K68*$AP$10)</f>
        <v>0</v>
      </c>
      <c r="AQ68" s="63">
        <v>80</v>
      </c>
      <c r="AR68" s="64">
        <f>SUM(AQ68*E68*F68*H68*K68*$AR$10)</f>
        <v>2727536</v>
      </c>
      <c r="AS68" s="65"/>
      <c r="AT68" s="64">
        <f>SUM(E68*F68*H68*K68*AS68*$AT$10)</f>
        <v>0</v>
      </c>
      <c r="AU68" s="65"/>
      <c r="AV68" s="64">
        <f>SUM(AU68*E68*F68*H68*K68*$AV$10)</f>
        <v>0</v>
      </c>
      <c r="AW68" s="63"/>
      <c r="AX68" s="64">
        <f>SUM(AW68*E68*F68*H68*K68*$AX$10)</f>
        <v>0</v>
      </c>
      <c r="AY68" s="63">
        <v>16</v>
      </c>
      <c r="AZ68" s="65">
        <f>SUM(AY68*E68*F68*H68*K68*$AZ$10)</f>
        <v>545507.19999999995</v>
      </c>
      <c r="BA68" s="63"/>
      <c r="BB68" s="64">
        <f>SUM(BA68*E68*F68*H68*K68*$BB$10)</f>
        <v>0</v>
      </c>
      <c r="BC68" s="63"/>
      <c r="BD68" s="64">
        <f>SUM(BC68*E68*F68*H68*K68*$BD$10)</f>
        <v>0</v>
      </c>
      <c r="BE68" s="63"/>
      <c r="BF68" s="64">
        <f>SUM(BE68*E68*F68*H68*K68*$BF$10)</f>
        <v>0</v>
      </c>
      <c r="BG68" s="63"/>
      <c r="BH68" s="64">
        <f>SUM(BG68*E68*F68*H68*K68*$BH$10)</f>
        <v>0</v>
      </c>
      <c r="BI68" s="63">
        <v>10</v>
      </c>
      <c r="BJ68" s="64">
        <f>BI68*E68*F68*H68*K68*$BJ$10</f>
        <v>340942</v>
      </c>
      <c r="BK68" s="63"/>
      <c r="BL68" s="64">
        <f>BK68*E68*F68*H68*K68*$BL$10</f>
        <v>0</v>
      </c>
      <c r="BM68" s="63"/>
      <c r="BN68" s="64">
        <f>BM68*E68*F68*H68*K68*$BN$10</f>
        <v>0</v>
      </c>
      <c r="BO68" s="63"/>
      <c r="BP68" s="64">
        <f>SUM(BO68*E68*F68*H68*K68*$BP$10)</f>
        <v>0</v>
      </c>
      <c r="BQ68" s="63"/>
      <c r="BR68" s="64">
        <f>SUM(BQ68*E68*F68*H68*K68*$BR$10)</f>
        <v>0</v>
      </c>
      <c r="BS68" s="63">
        <v>57</v>
      </c>
      <c r="BT68" s="64">
        <f>SUM(BS68*E68*F68*H68*K68*$BT$10)</f>
        <v>1943369.4</v>
      </c>
      <c r="BU68" s="63"/>
      <c r="BV68" s="64">
        <f>SUM(BU68*E68*F68*H68*K68*$BV$10)</f>
        <v>0</v>
      </c>
      <c r="BW68" s="63"/>
      <c r="BX68" s="64">
        <f>SUM(BW68*E68*F68*H68*K68*$BX$10)</f>
        <v>0</v>
      </c>
      <c r="BY68" s="67"/>
      <c r="BZ68" s="68">
        <f>BY68*E68*F68*H68*K68*$BZ$10</f>
        <v>0</v>
      </c>
      <c r="CA68" s="63"/>
      <c r="CB68" s="64">
        <f>SUM(CA68*E68*F68*H68*K68*$CB$10)</f>
        <v>0</v>
      </c>
      <c r="CC68" s="65"/>
      <c r="CD68" s="64">
        <f>SUM(CC68*E68*F68*H68*K68*$CD$10)</f>
        <v>0</v>
      </c>
      <c r="CE68" s="63"/>
      <c r="CF68" s="64">
        <f>SUM(CE68*E68*F68*H68*K68*$CF$10)</f>
        <v>0</v>
      </c>
      <c r="CG68" s="63"/>
      <c r="CH68" s="64">
        <f>SUM(CG68*E68*F68*H68*K68*$CH$10)</f>
        <v>0</v>
      </c>
      <c r="CI68" s="63"/>
      <c r="CJ68" s="64">
        <f>CI68*E68*F68*H68*K68*$CJ$10</f>
        <v>0</v>
      </c>
      <c r="CK68" s="63"/>
      <c r="CL68" s="64">
        <f>SUM(CK68*E68*F68*H68*K68*$CL$10)</f>
        <v>0</v>
      </c>
      <c r="CM68" s="65">
        <v>10</v>
      </c>
      <c r="CN68" s="64">
        <f>SUM(CM68*E68*F68*H68*L68*$CN$10)</f>
        <v>409130.39999999997</v>
      </c>
      <c r="CO68" s="63"/>
      <c r="CP68" s="64">
        <f>SUM(CO68*E68*F68*H68*L68*$CP$10)</f>
        <v>0</v>
      </c>
      <c r="CQ68" s="63">
        <v>7</v>
      </c>
      <c r="CR68" s="64">
        <f>SUM(CQ68*E68*F68*H68*L68*$CR$10)</f>
        <v>286391.27999999997</v>
      </c>
      <c r="CS68" s="65"/>
      <c r="CT68" s="64">
        <f>SUM(CS68*E68*F68*H68*L68*$CT$10)</f>
        <v>0</v>
      </c>
      <c r="CU68" s="65">
        <v>90</v>
      </c>
      <c r="CV68" s="64">
        <f>SUM(CU68*E68*F68*H68*L68*$CV$10)</f>
        <v>3682173.6</v>
      </c>
      <c r="CW68" s="65"/>
      <c r="CX68" s="64">
        <f>SUM(CW68*E68*F68*H68*L68*$CX$10)</f>
        <v>0</v>
      </c>
      <c r="CY68" s="63"/>
      <c r="CZ68" s="64">
        <f>SUM(CY68*E68*F68*H68*L68*$CZ$10)</f>
        <v>0</v>
      </c>
      <c r="DA68" s="63"/>
      <c r="DB68" s="64">
        <f>SUM(DA68*E68*F68*H68*L68*$DB$10)</f>
        <v>0</v>
      </c>
      <c r="DC68" s="63"/>
      <c r="DD68" s="64">
        <f>SUM(DC68*E68*F68*H68*L68*$DD$10)</f>
        <v>0</v>
      </c>
      <c r="DE68" s="65"/>
      <c r="DF68" s="64">
        <f>SUM(DE68*E68*F68*H68*L68*$DF$10)</f>
        <v>0</v>
      </c>
      <c r="DG68" s="63"/>
      <c r="DH68" s="64">
        <f>SUM(DG68*E68*F68*H68*L68*$DH$10)</f>
        <v>0</v>
      </c>
      <c r="DI68" s="63"/>
      <c r="DJ68" s="64">
        <f>SUM(DI68*E68*F68*H68*L68*$DJ$10)</f>
        <v>0</v>
      </c>
      <c r="DK68" s="63"/>
      <c r="DL68" s="64">
        <f>SUM(DK68*E68*F68*H68*L68*$DL$10)</f>
        <v>0</v>
      </c>
      <c r="DM68" s="63"/>
      <c r="DN68" s="64">
        <f>SUM(DM68*E68*F68*H68*L68*$DN$10)</f>
        <v>0</v>
      </c>
      <c r="DO68" s="63"/>
      <c r="DP68" s="64">
        <f>SUM(DO68*E68*F68*H68*L68*$DP$10)</f>
        <v>0</v>
      </c>
      <c r="DQ68" s="63"/>
      <c r="DR68" s="64">
        <f>DQ68*E68*F68*H68*L68*$DR$10</f>
        <v>0</v>
      </c>
      <c r="DS68" s="63"/>
      <c r="DT68" s="64">
        <f>SUM(DS68*E68*F68*H68*L68*$DT$10)</f>
        <v>0</v>
      </c>
      <c r="DU68" s="63"/>
      <c r="DV68" s="64">
        <f>SUM(DU68*E68*F68*H68*L68*$DV$10)</f>
        <v>0</v>
      </c>
      <c r="DW68" s="63"/>
      <c r="DX68" s="64">
        <f>SUM(DW68*E68*F68*H68*M68*$DX$10)</f>
        <v>0</v>
      </c>
      <c r="DY68" s="63"/>
      <c r="DZ68" s="64">
        <f>SUM(DY68*E68*F68*H68*N68*$DZ$10)</f>
        <v>0</v>
      </c>
      <c r="EA68" s="109"/>
      <c r="EB68" s="64">
        <f>SUM(EA68*E68*F68*H68*K68*$EB$10)</f>
        <v>0</v>
      </c>
      <c r="EC68" s="63"/>
      <c r="ED68" s="64">
        <f>SUM(EC68*E68*F68*H68*K68*$ED$10)</f>
        <v>0</v>
      </c>
      <c r="EE68" s="63"/>
      <c r="EF68" s="64">
        <f>SUM(EE68*E68*F68*H68*K68*$EF$10)</f>
        <v>0</v>
      </c>
      <c r="EG68" s="63"/>
      <c r="EH68" s="64">
        <f>SUM(EG68*E68*F68*H68*K68*$EH$10)</f>
        <v>0</v>
      </c>
      <c r="EI68" s="63"/>
      <c r="EJ68" s="64">
        <f>EI68*E68*F68*H68*K68*$EJ$10</f>
        <v>0</v>
      </c>
      <c r="EK68" s="63"/>
      <c r="EL68" s="64">
        <f>EK68*E68*F68*H68*K68*$EL$10</f>
        <v>0</v>
      </c>
      <c r="EM68" s="63"/>
      <c r="EN68" s="64"/>
      <c r="EO68" s="69"/>
      <c r="EP68" s="69"/>
      <c r="EQ68" s="70">
        <f t="shared" si="136"/>
        <v>270</v>
      </c>
      <c r="ER68" s="70">
        <f t="shared" si="136"/>
        <v>9935049.879999999</v>
      </c>
    </row>
    <row r="69" spans="1:148" s="110" customFormat="1" ht="47.25" customHeight="1" x14ac:dyDescent="0.25">
      <c r="A69" s="55"/>
      <c r="B69" s="55">
        <v>44</v>
      </c>
      <c r="C69" s="56" t="s">
        <v>269</v>
      </c>
      <c r="D69" s="106" t="s">
        <v>270</v>
      </c>
      <c r="E69" s="58">
        <v>13916</v>
      </c>
      <c r="F69" s="59">
        <v>2.89</v>
      </c>
      <c r="G69" s="60"/>
      <c r="H69" s="61">
        <v>1</v>
      </c>
      <c r="I69" s="107"/>
      <c r="J69" s="107"/>
      <c r="K69" s="111">
        <v>1.4</v>
      </c>
      <c r="L69" s="111">
        <v>1.68</v>
      </c>
      <c r="M69" s="111">
        <v>2.23</v>
      </c>
      <c r="N69" s="112">
        <v>2.57</v>
      </c>
      <c r="O69" s="63"/>
      <c r="P69" s="64"/>
      <c r="Q69" s="105"/>
      <c r="R69" s="64"/>
      <c r="S69" s="65"/>
      <c r="T69" s="65"/>
      <c r="U69" s="63"/>
      <c r="V69" s="64"/>
      <c r="W69" s="63"/>
      <c r="X69" s="65"/>
      <c r="Y69" s="63"/>
      <c r="Z69" s="64"/>
      <c r="AA69" s="65"/>
      <c r="AB69" s="64"/>
      <c r="AC69" s="64"/>
      <c r="AD69" s="64"/>
      <c r="AE69" s="65"/>
      <c r="AF69" s="64"/>
      <c r="AG69" s="65"/>
      <c r="AH69" s="64"/>
      <c r="AI69" s="65"/>
      <c r="AJ69" s="64"/>
      <c r="AK69" s="63"/>
      <c r="AL69" s="64"/>
      <c r="AM69" s="65"/>
      <c r="AN69" s="65"/>
      <c r="AO69" s="63"/>
      <c r="AP69" s="64"/>
      <c r="AQ69" s="63"/>
      <c r="AR69" s="64">
        <f>SUM(AQ69*E69*F69*H69*K69*$AR$10)/12*5+(AQ69*E69*F69*J69*K69*$AR$10)/12*7</f>
        <v>0</v>
      </c>
      <c r="AS69" s="65"/>
      <c r="AT69" s="64"/>
      <c r="AU69" s="65"/>
      <c r="AV69" s="64"/>
      <c r="AW69" s="63"/>
      <c r="AX69" s="64"/>
      <c r="AY69" s="63">
        <v>4</v>
      </c>
      <c r="AZ69" s="65">
        <f>SUM(AY69*E69*F69*H69*K69*$AZ$10)</f>
        <v>225216.54400000002</v>
      </c>
      <c r="BA69" s="63"/>
      <c r="BB69" s="64"/>
      <c r="BC69" s="63"/>
      <c r="BD69" s="64"/>
      <c r="BE69" s="63"/>
      <c r="BF69" s="64"/>
      <c r="BG69" s="63"/>
      <c r="BH69" s="64">
        <f>SUM(BG69*E69*F69*H69*K69*$BH$10)</f>
        <v>0</v>
      </c>
      <c r="BI69" s="63">
        <v>40</v>
      </c>
      <c r="BJ69" s="64">
        <f>BI69*E69*F69*H69*K69*$BJ$10</f>
        <v>2252165.44</v>
      </c>
      <c r="BK69" s="63"/>
      <c r="BL69" s="64"/>
      <c r="BM69" s="63"/>
      <c r="BN69" s="64"/>
      <c r="BO69" s="63"/>
      <c r="BP69" s="64"/>
      <c r="BQ69" s="63"/>
      <c r="BR69" s="64"/>
      <c r="BS69" s="63"/>
      <c r="BT69" s="64">
        <f>SUM(BS69*E69*F69*H69*K69*$BT$10)</f>
        <v>0</v>
      </c>
      <c r="BU69" s="63"/>
      <c r="BV69" s="64"/>
      <c r="BW69" s="63"/>
      <c r="BX69" s="64"/>
      <c r="BY69" s="67"/>
      <c r="BZ69" s="68"/>
      <c r="CA69" s="63"/>
      <c r="CB69" s="64"/>
      <c r="CC69" s="65"/>
      <c r="CD69" s="64"/>
      <c r="CE69" s="63"/>
      <c r="CF69" s="64"/>
      <c r="CG69" s="63"/>
      <c r="CH69" s="64"/>
      <c r="CI69" s="63"/>
      <c r="CJ69" s="64"/>
      <c r="CK69" s="63"/>
      <c r="CL69" s="64"/>
      <c r="CM69" s="65"/>
      <c r="CN69" s="64"/>
      <c r="CO69" s="63"/>
      <c r="CP69" s="64"/>
      <c r="CQ69" s="63"/>
      <c r="CR69" s="64"/>
      <c r="CS69" s="65"/>
      <c r="CT69" s="64"/>
      <c r="CU69" s="65"/>
      <c r="CV69" s="64">
        <f>SUM(CU69*E69*F69*H69*L69*$CV$10)</f>
        <v>0</v>
      </c>
      <c r="CW69" s="65"/>
      <c r="CX69" s="64"/>
      <c r="CY69" s="63"/>
      <c r="CZ69" s="64"/>
      <c r="DA69" s="63"/>
      <c r="DB69" s="64"/>
      <c r="DC69" s="63"/>
      <c r="DD69" s="64"/>
      <c r="DE69" s="65"/>
      <c r="DF69" s="64"/>
      <c r="DG69" s="63"/>
      <c r="DH69" s="64"/>
      <c r="DI69" s="63"/>
      <c r="DJ69" s="64"/>
      <c r="DK69" s="63"/>
      <c r="DL69" s="64"/>
      <c r="DM69" s="63"/>
      <c r="DN69" s="64"/>
      <c r="DO69" s="63"/>
      <c r="DP69" s="64"/>
      <c r="DQ69" s="63"/>
      <c r="DR69" s="64"/>
      <c r="DS69" s="63"/>
      <c r="DT69" s="64"/>
      <c r="DU69" s="63"/>
      <c r="DV69" s="64"/>
      <c r="DW69" s="63"/>
      <c r="DX69" s="64"/>
      <c r="DY69" s="63"/>
      <c r="DZ69" s="64"/>
      <c r="EA69" s="109"/>
      <c r="EB69" s="64"/>
      <c r="EC69" s="63"/>
      <c r="ED69" s="64"/>
      <c r="EE69" s="63"/>
      <c r="EF69" s="64"/>
      <c r="EG69" s="63"/>
      <c r="EH69" s="64"/>
      <c r="EI69" s="63"/>
      <c r="EJ69" s="64"/>
      <c r="EK69" s="63"/>
      <c r="EL69" s="64"/>
      <c r="EM69" s="63"/>
      <c r="EN69" s="64"/>
      <c r="EO69" s="69"/>
      <c r="EP69" s="69"/>
      <c r="EQ69" s="70">
        <f t="shared" si="136"/>
        <v>44</v>
      </c>
      <c r="ER69" s="70">
        <f t="shared" si="136"/>
        <v>2477381.9840000002</v>
      </c>
    </row>
    <row r="70" spans="1:148" s="110" customFormat="1" ht="15" x14ac:dyDescent="0.25">
      <c r="A70" s="55">
        <v>16</v>
      </c>
      <c r="B70" s="55"/>
      <c r="C70" s="53" t="s">
        <v>271</v>
      </c>
      <c r="D70" s="187" t="s">
        <v>272</v>
      </c>
      <c r="E70" s="58">
        <v>13916</v>
      </c>
      <c r="F70" s="181"/>
      <c r="G70" s="60"/>
      <c r="H70" s="54"/>
      <c r="I70" s="99"/>
      <c r="J70" s="99"/>
      <c r="K70" s="101">
        <v>1.4</v>
      </c>
      <c r="L70" s="101">
        <v>1.68</v>
      </c>
      <c r="M70" s="101">
        <v>2.23</v>
      </c>
      <c r="N70" s="104">
        <v>2.57</v>
      </c>
      <c r="O70" s="109">
        <f>SUM(O71:O72)</f>
        <v>50</v>
      </c>
      <c r="P70" s="109">
        <f t="shared" ref="P70:CA70" si="137">SUM(P71:P72)</f>
        <v>915672.79999999993</v>
      </c>
      <c r="Q70" s="109">
        <f t="shared" si="137"/>
        <v>0</v>
      </c>
      <c r="R70" s="109">
        <f t="shared" si="137"/>
        <v>0</v>
      </c>
      <c r="S70" s="109">
        <f t="shared" si="137"/>
        <v>0</v>
      </c>
      <c r="T70" s="109">
        <f t="shared" si="137"/>
        <v>0</v>
      </c>
      <c r="U70" s="109">
        <f t="shared" si="137"/>
        <v>0</v>
      </c>
      <c r="V70" s="109">
        <f t="shared" si="137"/>
        <v>0</v>
      </c>
      <c r="W70" s="109">
        <f t="shared" si="137"/>
        <v>0</v>
      </c>
      <c r="X70" s="109">
        <f t="shared" si="137"/>
        <v>0</v>
      </c>
      <c r="Y70" s="109">
        <f t="shared" si="137"/>
        <v>0</v>
      </c>
      <c r="Z70" s="109">
        <f t="shared" si="137"/>
        <v>0</v>
      </c>
      <c r="AA70" s="109">
        <f t="shared" si="137"/>
        <v>340</v>
      </c>
      <c r="AB70" s="109">
        <f t="shared" si="137"/>
        <v>6226575.0399999991</v>
      </c>
      <c r="AC70" s="109">
        <f t="shared" si="137"/>
        <v>0</v>
      </c>
      <c r="AD70" s="109">
        <f t="shared" si="137"/>
        <v>0</v>
      </c>
      <c r="AE70" s="109">
        <f t="shared" si="137"/>
        <v>0</v>
      </c>
      <c r="AF70" s="109">
        <f t="shared" si="137"/>
        <v>0</v>
      </c>
      <c r="AG70" s="109">
        <f t="shared" si="137"/>
        <v>0</v>
      </c>
      <c r="AH70" s="109">
        <f t="shared" si="137"/>
        <v>0</v>
      </c>
      <c r="AI70" s="109">
        <f t="shared" si="137"/>
        <v>170</v>
      </c>
      <c r="AJ70" s="109">
        <f t="shared" si="137"/>
        <v>3735945.0239999997</v>
      </c>
      <c r="AK70" s="109">
        <f t="shared" si="137"/>
        <v>105</v>
      </c>
      <c r="AL70" s="109">
        <f t="shared" si="137"/>
        <v>1922912.88</v>
      </c>
      <c r="AM70" s="109">
        <f t="shared" si="137"/>
        <v>0</v>
      </c>
      <c r="AN70" s="109">
        <f t="shared" si="137"/>
        <v>0</v>
      </c>
      <c r="AO70" s="109">
        <f t="shared" si="137"/>
        <v>0</v>
      </c>
      <c r="AP70" s="109">
        <f t="shared" si="137"/>
        <v>0</v>
      </c>
      <c r="AQ70" s="109">
        <f t="shared" si="137"/>
        <v>0</v>
      </c>
      <c r="AR70" s="109">
        <f t="shared" si="137"/>
        <v>0</v>
      </c>
      <c r="AS70" s="109">
        <f t="shared" si="137"/>
        <v>0</v>
      </c>
      <c r="AT70" s="109">
        <f t="shared" si="137"/>
        <v>0</v>
      </c>
      <c r="AU70" s="109">
        <f t="shared" si="137"/>
        <v>0</v>
      </c>
      <c r="AV70" s="109">
        <f t="shared" si="137"/>
        <v>0</v>
      </c>
      <c r="AW70" s="109">
        <f t="shared" si="137"/>
        <v>0</v>
      </c>
      <c r="AX70" s="109">
        <f t="shared" si="137"/>
        <v>0</v>
      </c>
      <c r="AY70" s="109">
        <f t="shared" si="137"/>
        <v>100</v>
      </c>
      <c r="AZ70" s="109">
        <f t="shared" si="137"/>
        <v>1831345.5999999999</v>
      </c>
      <c r="BA70" s="109">
        <f t="shared" si="137"/>
        <v>694</v>
      </c>
      <c r="BB70" s="109">
        <f t="shared" si="137"/>
        <v>12709538.464</v>
      </c>
      <c r="BC70" s="109">
        <f t="shared" si="137"/>
        <v>503</v>
      </c>
      <c r="BD70" s="109">
        <f t="shared" si="137"/>
        <v>9211668.3679999989</v>
      </c>
      <c r="BE70" s="109">
        <f t="shared" si="137"/>
        <v>150</v>
      </c>
      <c r="BF70" s="109">
        <f t="shared" si="137"/>
        <v>2747018.4</v>
      </c>
      <c r="BG70" s="109">
        <f t="shared" si="137"/>
        <v>180</v>
      </c>
      <c r="BH70" s="109">
        <f t="shared" si="137"/>
        <v>3296422.0799999996</v>
      </c>
      <c r="BI70" s="109">
        <f t="shared" si="137"/>
        <v>470</v>
      </c>
      <c r="BJ70" s="109">
        <f t="shared" si="137"/>
        <v>8607324.3199999984</v>
      </c>
      <c r="BK70" s="109">
        <f t="shared" si="137"/>
        <v>0</v>
      </c>
      <c r="BL70" s="109">
        <f t="shared" si="137"/>
        <v>0</v>
      </c>
      <c r="BM70" s="109">
        <f t="shared" si="137"/>
        <v>200</v>
      </c>
      <c r="BN70" s="109">
        <f t="shared" si="137"/>
        <v>3662691.1999999997</v>
      </c>
      <c r="BO70" s="109">
        <f t="shared" si="137"/>
        <v>0</v>
      </c>
      <c r="BP70" s="109">
        <f t="shared" si="137"/>
        <v>0</v>
      </c>
      <c r="BQ70" s="109">
        <f t="shared" si="137"/>
        <v>11</v>
      </c>
      <c r="BR70" s="109">
        <f t="shared" si="137"/>
        <v>201448.016</v>
      </c>
      <c r="BS70" s="109">
        <f t="shared" si="137"/>
        <v>0</v>
      </c>
      <c r="BT70" s="109">
        <f t="shared" si="137"/>
        <v>0</v>
      </c>
      <c r="BU70" s="109">
        <f t="shared" si="137"/>
        <v>0</v>
      </c>
      <c r="BV70" s="109">
        <f t="shared" si="137"/>
        <v>0</v>
      </c>
      <c r="BW70" s="109">
        <f t="shared" si="137"/>
        <v>35</v>
      </c>
      <c r="BX70" s="109">
        <f t="shared" si="137"/>
        <v>640970.96</v>
      </c>
      <c r="BY70" s="109">
        <f t="shared" si="137"/>
        <v>60</v>
      </c>
      <c r="BZ70" s="109">
        <f t="shared" si="137"/>
        <v>1098807.3599999999</v>
      </c>
      <c r="CA70" s="109">
        <f t="shared" si="137"/>
        <v>240</v>
      </c>
      <c r="CB70" s="109">
        <f t="shared" ref="CB70:EM70" si="138">SUM(CB71:CB72)</f>
        <v>4395229.4399999995</v>
      </c>
      <c r="CC70" s="109">
        <f t="shared" si="138"/>
        <v>95</v>
      </c>
      <c r="CD70" s="109">
        <f t="shared" si="138"/>
        <v>1739778.3199999996</v>
      </c>
      <c r="CE70" s="109">
        <f t="shared" si="138"/>
        <v>133</v>
      </c>
      <c r="CF70" s="109">
        <f t="shared" si="138"/>
        <v>2435689.6479999996</v>
      </c>
      <c r="CG70" s="109">
        <f t="shared" si="138"/>
        <v>161</v>
      </c>
      <c r="CH70" s="109">
        <f t="shared" si="138"/>
        <v>2948466.4159999997</v>
      </c>
      <c r="CI70" s="109">
        <f t="shared" si="138"/>
        <v>369</v>
      </c>
      <c r="CJ70" s="109">
        <f t="shared" si="138"/>
        <v>6757665.2639999995</v>
      </c>
      <c r="CK70" s="109">
        <f t="shared" si="138"/>
        <v>300</v>
      </c>
      <c r="CL70" s="109">
        <f t="shared" si="138"/>
        <v>5494036.7999999998</v>
      </c>
      <c r="CM70" s="109">
        <f t="shared" si="138"/>
        <v>600</v>
      </c>
      <c r="CN70" s="109">
        <f t="shared" si="138"/>
        <v>13185688.32</v>
      </c>
      <c r="CO70" s="109">
        <f t="shared" si="138"/>
        <v>0</v>
      </c>
      <c r="CP70" s="109">
        <f t="shared" si="138"/>
        <v>0</v>
      </c>
      <c r="CQ70" s="109">
        <f t="shared" si="138"/>
        <v>0</v>
      </c>
      <c r="CR70" s="109">
        <f t="shared" si="138"/>
        <v>0</v>
      </c>
      <c r="CS70" s="109">
        <f t="shared" si="138"/>
        <v>470</v>
      </c>
      <c r="CT70" s="109">
        <f t="shared" si="138"/>
        <v>10328789.183999998</v>
      </c>
      <c r="CU70" s="109">
        <f t="shared" si="138"/>
        <v>335</v>
      </c>
      <c r="CV70" s="109">
        <f t="shared" si="138"/>
        <v>7362009.311999999</v>
      </c>
      <c r="CW70" s="109">
        <f t="shared" si="138"/>
        <v>0</v>
      </c>
      <c r="CX70" s="109">
        <f t="shared" si="138"/>
        <v>0</v>
      </c>
      <c r="CY70" s="109">
        <f t="shared" si="138"/>
        <v>763</v>
      </c>
      <c r="CZ70" s="109">
        <f t="shared" si="138"/>
        <v>16767800.313599998</v>
      </c>
      <c r="DA70" s="109">
        <f t="shared" si="138"/>
        <v>80</v>
      </c>
      <c r="DB70" s="109">
        <f t="shared" si="138"/>
        <v>1758091.7759999998</v>
      </c>
      <c r="DC70" s="109">
        <f t="shared" si="138"/>
        <v>700</v>
      </c>
      <c r="DD70" s="109">
        <f t="shared" si="138"/>
        <v>15383303.039999999</v>
      </c>
      <c r="DE70" s="109">
        <f t="shared" si="138"/>
        <v>70</v>
      </c>
      <c r="DF70" s="109">
        <f t="shared" si="138"/>
        <v>1538330.3039999998</v>
      </c>
      <c r="DG70" s="109">
        <f t="shared" si="138"/>
        <v>100</v>
      </c>
      <c r="DH70" s="109">
        <f t="shared" si="138"/>
        <v>2197614.7199999997</v>
      </c>
      <c r="DI70" s="109">
        <f t="shared" si="138"/>
        <v>971</v>
      </c>
      <c r="DJ70" s="109">
        <f t="shared" si="138"/>
        <v>21338838.931199998</v>
      </c>
      <c r="DK70" s="109">
        <f t="shared" si="138"/>
        <v>44</v>
      </c>
      <c r="DL70" s="109">
        <f t="shared" si="138"/>
        <v>966950.47679999995</v>
      </c>
      <c r="DM70" s="109">
        <f t="shared" si="138"/>
        <v>150</v>
      </c>
      <c r="DN70" s="109">
        <f t="shared" si="138"/>
        <v>3296422.08</v>
      </c>
      <c r="DO70" s="109">
        <f t="shared" si="138"/>
        <v>200</v>
      </c>
      <c r="DP70" s="109">
        <f t="shared" si="138"/>
        <v>4395229.4399999995</v>
      </c>
      <c r="DQ70" s="109">
        <f t="shared" si="138"/>
        <v>0</v>
      </c>
      <c r="DR70" s="109">
        <f t="shared" si="138"/>
        <v>0</v>
      </c>
      <c r="DS70" s="109">
        <f t="shared" si="138"/>
        <v>45</v>
      </c>
      <c r="DT70" s="109">
        <f t="shared" si="138"/>
        <v>988926.62399999984</v>
      </c>
      <c r="DU70" s="109">
        <f t="shared" si="138"/>
        <v>10</v>
      </c>
      <c r="DV70" s="109">
        <f t="shared" si="138"/>
        <v>219761.47199999998</v>
      </c>
      <c r="DW70" s="109">
        <f t="shared" si="138"/>
        <v>0</v>
      </c>
      <c r="DX70" s="109">
        <f t="shared" si="138"/>
        <v>0</v>
      </c>
      <c r="DY70" s="109">
        <f t="shared" si="138"/>
        <v>36</v>
      </c>
      <c r="DZ70" s="109">
        <f t="shared" si="138"/>
        <v>1210257.8207999999</v>
      </c>
      <c r="EA70" s="109">
        <f t="shared" si="138"/>
        <v>0</v>
      </c>
      <c r="EB70" s="109">
        <f t="shared" si="138"/>
        <v>0</v>
      </c>
      <c r="EC70" s="109">
        <f t="shared" si="138"/>
        <v>17</v>
      </c>
      <c r="ED70" s="109">
        <f t="shared" si="138"/>
        <v>311328.75199999998</v>
      </c>
      <c r="EE70" s="109">
        <f t="shared" si="138"/>
        <v>0</v>
      </c>
      <c r="EF70" s="109">
        <f t="shared" si="138"/>
        <v>0</v>
      </c>
      <c r="EG70" s="109">
        <f t="shared" si="138"/>
        <v>0</v>
      </c>
      <c r="EH70" s="109">
        <f t="shared" si="138"/>
        <v>0</v>
      </c>
      <c r="EI70" s="109">
        <f t="shared" si="138"/>
        <v>0</v>
      </c>
      <c r="EJ70" s="109">
        <f t="shared" si="138"/>
        <v>0</v>
      </c>
      <c r="EK70" s="109">
        <f t="shared" si="138"/>
        <v>0</v>
      </c>
      <c r="EL70" s="109">
        <f t="shared" si="138"/>
        <v>0</v>
      </c>
      <c r="EM70" s="109">
        <f t="shared" si="138"/>
        <v>0</v>
      </c>
      <c r="EN70" s="109">
        <f t="shared" ref="EN70:ER70" si="139">SUM(EN71:EN72)</f>
        <v>0</v>
      </c>
      <c r="EO70" s="109"/>
      <c r="EP70" s="109"/>
      <c r="EQ70" s="109">
        <f t="shared" si="139"/>
        <v>8957</v>
      </c>
      <c r="ER70" s="109">
        <f t="shared" si="139"/>
        <v>181828548.96640006</v>
      </c>
    </row>
    <row r="71" spans="1:148" s="110" customFormat="1" ht="45" x14ac:dyDescent="0.25">
      <c r="A71" s="55"/>
      <c r="B71" s="55">
        <v>45</v>
      </c>
      <c r="C71" s="56" t="s">
        <v>273</v>
      </c>
      <c r="D71" s="130" t="s">
        <v>274</v>
      </c>
      <c r="E71" s="58">
        <v>13916</v>
      </c>
      <c r="F71" s="59">
        <v>0.94</v>
      </c>
      <c r="G71" s="60"/>
      <c r="H71" s="61">
        <v>1</v>
      </c>
      <c r="I71" s="107"/>
      <c r="J71" s="107"/>
      <c r="K71" s="101">
        <v>1.4</v>
      </c>
      <c r="L71" s="101">
        <v>1.68</v>
      </c>
      <c r="M71" s="101">
        <v>2.23</v>
      </c>
      <c r="N71" s="104">
        <v>2.57</v>
      </c>
      <c r="O71" s="63">
        <v>50</v>
      </c>
      <c r="P71" s="64">
        <f>O71*E71*F71*H71*K71*$P$10</f>
        <v>915672.79999999993</v>
      </c>
      <c r="Q71" s="105"/>
      <c r="R71" s="64">
        <f>Q71*E71*F71*H71*K71*$R$10</f>
        <v>0</v>
      </c>
      <c r="S71" s="65"/>
      <c r="T71" s="65">
        <f>S71*E71*F71*H71*K71*$T$10</f>
        <v>0</v>
      </c>
      <c r="U71" s="63"/>
      <c r="V71" s="64">
        <f>SUM(U71*E71*F71*H71*K71*$V$10)</f>
        <v>0</v>
      </c>
      <c r="W71" s="63"/>
      <c r="X71" s="65">
        <f>SUM(W71*E71*F71*H71*K71*$X$10)</f>
        <v>0</v>
      </c>
      <c r="Y71" s="63"/>
      <c r="Z71" s="64">
        <f>SUM(Y71*E71*F71*H71*K71*$Z$10)</f>
        <v>0</v>
      </c>
      <c r="AA71" s="65">
        <v>340</v>
      </c>
      <c r="AB71" s="64">
        <f>SUM(AA71*E71*F71*H71*K71*$AB$10)</f>
        <v>6226575.0399999991</v>
      </c>
      <c r="AC71" s="64"/>
      <c r="AD71" s="64"/>
      <c r="AE71" s="65"/>
      <c r="AF71" s="64">
        <f>SUM(AE71*E71*F71*H71*K71*$AF$10)</f>
        <v>0</v>
      </c>
      <c r="AG71" s="65"/>
      <c r="AH71" s="64">
        <f>SUM(AG71*E71*F71*H71*L71*$AH$10)</f>
        <v>0</v>
      </c>
      <c r="AI71" s="65">
        <v>170</v>
      </c>
      <c r="AJ71" s="64">
        <f>SUM(AI71*E71*F71*H71*L71*$AJ$10)</f>
        <v>3735945.0239999997</v>
      </c>
      <c r="AK71" s="63">
        <v>105</v>
      </c>
      <c r="AL71" s="64">
        <f>SUM(AK71*E71*F71*H71*K71*$AL$10)</f>
        <v>1922912.88</v>
      </c>
      <c r="AM71" s="65"/>
      <c r="AN71" s="65">
        <f>SUM(AM71*E71*F71*H71*K71*$AN$10)</f>
        <v>0</v>
      </c>
      <c r="AO71" s="63"/>
      <c r="AP71" s="64">
        <f>SUM(AO71*E71*F71*H71*K71*$AP$10)</f>
        <v>0</v>
      </c>
      <c r="AQ71" s="109"/>
      <c r="AR71" s="64">
        <f>SUM(AQ71*E71*F71*H71*K71*$AR$10)</f>
        <v>0</v>
      </c>
      <c r="AS71" s="65"/>
      <c r="AT71" s="64">
        <f>SUM(E71*F71*H71*K71*AS71*$AT$10)</f>
        <v>0</v>
      </c>
      <c r="AU71" s="65"/>
      <c r="AV71" s="64">
        <f>SUM(AU71*E71*F71*H71*K71*$AV$10)</f>
        <v>0</v>
      </c>
      <c r="AW71" s="63"/>
      <c r="AX71" s="64">
        <f>SUM(AW71*E71*F71*H71*K71*$AX$10)</f>
        <v>0</v>
      </c>
      <c r="AY71" s="63">
        <v>100</v>
      </c>
      <c r="AZ71" s="65">
        <f>SUM(AY71*E71*F71*H71*K71*$AZ$10)</f>
        <v>1831345.5999999999</v>
      </c>
      <c r="BA71" s="63">
        <v>694</v>
      </c>
      <c r="BB71" s="64">
        <f>SUM(BA71*E71*F71*H71*K71*$BB$10)</f>
        <v>12709538.464</v>
      </c>
      <c r="BC71" s="63">
        <v>503</v>
      </c>
      <c r="BD71" s="64">
        <f>SUM(BC71*E71*F71*H71*K71*$BD$10)</f>
        <v>9211668.3679999989</v>
      </c>
      <c r="BE71" s="63">
        <v>150</v>
      </c>
      <c r="BF71" s="64">
        <f>SUM(BE71*E71*F71*H71*K71*$BF$10)</f>
        <v>2747018.4</v>
      </c>
      <c r="BG71" s="63">
        <v>180</v>
      </c>
      <c r="BH71" s="64">
        <f>SUM(BG71*E71*F71*H71*K71*$BH$10)</f>
        <v>3296422.0799999996</v>
      </c>
      <c r="BI71" s="63">
        <v>470</v>
      </c>
      <c r="BJ71" s="64">
        <f>BI71*E71*F71*H71*K71*$BJ$10</f>
        <v>8607324.3199999984</v>
      </c>
      <c r="BK71" s="63"/>
      <c r="BL71" s="64">
        <f>BK71*E71*F71*H71*K71*$BL$10</f>
        <v>0</v>
      </c>
      <c r="BM71" s="63">
        <v>200</v>
      </c>
      <c r="BN71" s="64">
        <f>BM71*E71*F71*H71*K71*$BN$10</f>
        <v>3662691.1999999997</v>
      </c>
      <c r="BO71" s="63"/>
      <c r="BP71" s="64">
        <f>SUM(BO71*E71*F71*H71*K71*$BP$10)</f>
        <v>0</v>
      </c>
      <c r="BQ71" s="63">
        <v>11</v>
      </c>
      <c r="BR71" s="64">
        <f>SUM(BQ71*E71*F71*H71*K71*$BR$10)</f>
        <v>201448.016</v>
      </c>
      <c r="BS71" s="63"/>
      <c r="BT71" s="64">
        <f>SUM(BS71*E71*F71*H71*K71*$BT$10)</f>
        <v>0</v>
      </c>
      <c r="BU71" s="63"/>
      <c r="BV71" s="64">
        <f>SUM(BU71*E71*F71*H71*K71*$BV$10)</f>
        <v>0</v>
      </c>
      <c r="BW71" s="63">
        <v>35</v>
      </c>
      <c r="BX71" s="64">
        <f>SUM(BW71*E71*F71*H71*K71*$BX$10)</f>
        <v>640970.96</v>
      </c>
      <c r="BY71" s="67">
        <v>60</v>
      </c>
      <c r="BZ71" s="68">
        <f>BY71*E71*F71*H71*K71*$BZ$10</f>
        <v>1098807.3599999999</v>
      </c>
      <c r="CA71" s="63">
        <v>240</v>
      </c>
      <c r="CB71" s="64">
        <f>SUM(CA71*E71*F71*H71*K71*$CB$10)</f>
        <v>4395229.4399999995</v>
      </c>
      <c r="CC71" s="65">
        <v>95</v>
      </c>
      <c r="CD71" s="64">
        <f>SUM(CC71*E71*F71*H71*K71*$CD$10)</f>
        <v>1739778.3199999996</v>
      </c>
      <c r="CE71" s="63">
        <v>133</v>
      </c>
      <c r="CF71" s="64">
        <f>SUM(CE71*E71*F71*H71*K71*$CF$10)</f>
        <v>2435689.6479999996</v>
      </c>
      <c r="CG71" s="63">
        <v>161</v>
      </c>
      <c r="CH71" s="64">
        <f>SUM(CG71*E71*F71*H71*K71*$CH$10)</f>
        <v>2948466.4159999997</v>
      </c>
      <c r="CI71" s="63">
        <v>369</v>
      </c>
      <c r="CJ71" s="64">
        <f>CI71*E71*F71*H71*K71*$CJ$10</f>
        <v>6757665.2639999995</v>
      </c>
      <c r="CK71" s="63">
        <v>300</v>
      </c>
      <c r="CL71" s="64">
        <f>SUM(CK71*E71*F71*H71*K71*$CL$10)</f>
        <v>5494036.7999999998</v>
      </c>
      <c r="CM71" s="65">
        <v>600</v>
      </c>
      <c r="CN71" s="64">
        <f>SUM(CM71*E71*F71*H71*L71*$CN$10)</f>
        <v>13185688.32</v>
      </c>
      <c r="CO71" s="63"/>
      <c r="CP71" s="64">
        <f>SUM(CO71*E71*F71*H71*L71*$CP$10)</f>
        <v>0</v>
      </c>
      <c r="CQ71" s="63"/>
      <c r="CR71" s="64">
        <f>SUM(CQ71*E71*F71*H71*L71*$CR$10)</f>
        <v>0</v>
      </c>
      <c r="CS71" s="65">
        <v>470</v>
      </c>
      <c r="CT71" s="64">
        <f>SUM(CS71*E71*F71*H71*L71*$CT$10)</f>
        <v>10328789.183999998</v>
      </c>
      <c r="CU71" s="65">
        <v>335</v>
      </c>
      <c r="CV71" s="64">
        <f>SUM(CU71*E71*F71*H71*L71*$CV$10)</f>
        <v>7362009.311999999</v>
      </c>
      <c r="CW71" s="65"/>
      <c r="CX71" s="64">
        <f>SUM(CW71*E71*F71*H71*L71*$CX$10)</f>
        <v>0</v>
      </c>
      <c r="CY71" s="63">
        <v>763</v>
      </c>
      <c r="CZ71" s="64">
        <f>SUM(CY71*E71*F71*H71*L71*$CZ$10)</f>
        <v>16767800.313599998</v>
      </c>
      <c r="DA71" s="63">
        <v>80</v>
      </c>
      <c r="DB71" s="64">
        <f>SUM(DA71*E71*F71*H71*L71*$DB$10)</f>
        <v>1758091.7759999998</v>
      </c>
      <c r="DC71" s="63">
        <v>700</v>
      </c>
      <c r="DD71" s="64">
        <f>SUM(DC71*E71*F71*H71*L71*$DD$10)</f>
        <v>15383303.039999999</v>
      </c>
      <c r="DE71" s="65">
        <v>70</v>
      </c>
      <c r="DF71" s="64">
        <f>SUM(DE71*E71*F71*H71*L71*$DF$10)</f>
        <v>1538330.3039999998</v>
      </c>
      <c r="DG71" s="63">
        <v>100</v>
      </c>
      <c r="DH71" s="64">
        <f>SUM(DG71*E71*F71*H71*L71*$DH$10)</f>
        <v>2197614.7199999997</v>
      </c>
      <c r="DI71" s="63">
        <v>971</v>
      </c>
      <c r="DJ71" s="64">
        <f>SUM(DI71*E71*F71*H71*L71*$DJ$10)</f>
        <v>21338838.931199998</v>
      </c>
      <c r="DK71" s="63">
        <v>44</v>
      </c>
      <c r="DL71" s="64">
        <f>SUM(DK71*E71*F71*H71*L71*$DL$10)</f>
        <v>966950.47679999995</v>
      </c>
      <c r="DM71" s="63">
        <v>150</v>
      </c>
      <c r="DN71" s="64">
        <f>SUM(DM71*E71*F71*H71*L71*$DN$10)</f>
        <v>3296422.08</v>
      </c>
      <c r="DO71" s="63">
        <v>200</v>
      </c>
      <c r="DP71" s="64">
        <f>SUM(DO71*E71*F71*H71*L71*$DP$10)</f>
        <v>4395229.4399999995</v>
      </c>
      <c r="DQ71" s="63"/>
      <c r="DR71" s="64">
        <f>DQ71*E71*F71*H71*L71*$DR$10</f>
        <v>0</v>
      </c>
      <c r="DS71" s="63">
        <v>45</v>
      </c>
      <c r="DT71" s="64">
        <f>SUM(DS71*E71*F71*H71*L71*$DT$10)</f>
        <v>988926.62399999984</v>
      </c>
      <c r="DU71" s="63">
        <v>10</v>
      </c>
      <c r="DV71" s="64">
        <f>SUM(DU71*E71*F71*H71*L71*$DV$10)</f>
        <v>219761.47199999998</v>
      </c>
      <c r="DW71" s="63"/>
      <c r="DX71" s="64">
        <f>SUM(DW71*E71*F71*H71*M71*$DX$10)</f>
        <v>0</v>
      </c>
      <c r="DY71" s="63">
        <v>36</v>
      </c>
      <c r="DZ71" s="64">
        <f>SUM(DY71*E71*F71*H71*N71*$DZ$10)</f>
        <v>1210257.8207999999</v>
      </c>
      <c r="EA71" s="109"/>
      <c r="EB71" s="64">
        <f>SUM(EA71*E71*F71*H71*K71*$EB$10)</f>
        <v>0</v>
      </c>
      <c r="EC71" s="63">
        <v>17</v>
      </c>
      <c r="ED71" s="64">
        <f>SUM(EC71*E71*F71*H71*K71*$ED$10)</f>
        <v>311328.75199999998</v>
      </c>
      <c r="EE71" s="63"/>
      <c r="EF71" s="64">
        <f>SUM(EE71*E71*F71*H71*K71*$EF$10)</f>
        <v>0</v>
      </c>
      <c r="EG71" s="63"/>
      <c r="EH71" s="64">
        <f>SUM(EG71*E71*F71*H71*K71*$EH$10)</f>
        <v>0</v>
      </c>
      <c r="EI71" s="63"/>
      <c r="EJ71" s="64">
        <f>EI71*E71*F71*H71*K71*$EJ$10</f>
        <v>0</v>
      </c>
      <c r="EK71" s="63"/>
      <c r="EL71" s="64">
        <f>EK71*E71*F71*H71*K71*$EL$10</f>
        <v>0</v>
      </c>
      <c r="EM71" s="63"/>
      <c r="EN71" s="64"/>
      <c r="EO71" s="69"/>
      <c r="EP71" s="69"/>
      <c r="EQ71" s="70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8957</v>
      </c>
      <c r="ER71" s="70">
        <f>SUM(P71,Z71,R71,T71,AB71,V71,X71,AF71,AH71,AJ71,AL71,AN71,AT71,AV71,AX71,AR71,CN71,CT71,CX71,CB71,CD71,DD71,DF71,DH71,DJ71,DL71,DN71,DP71,AZ71,AP71,BB71,BD71,BF71,BH71,BJ71,BL71,BN71,BP71,BR71,BT71,BV71,EF71,EH71,EB71,ED71,BX71,BZ71,CV71,CP71,CR71,CZ71,DB71,CF71,CH71,CJ71,CL71,DR71,DT71,DV71,DX71,DZ71,EJ71,EL71,EN71)</f>
        <v>181828548.96640006</v>
      </c>
    </row>
    <row r="72" spans="1:148" s="1" customFormat="1" ht="30" customHeight="1" x14ac:dyDescent="0.25">
      <c r="A72" s="55"/>
      <c r="B72" s="55">
        <v>46</v>
      </c>
      <c r="C72" s="56" t="s">
        <v>275</v>
      </c>
      <c r="D72" s="131" t="s">
        <v>276</v>
      </c>
      <c r="E72" s="58">
        <v>13916</v>
      </c>
      <c r="F72" s="59">
        <v>2.57</v>
      </c>
      <c r="G72" s="60"/>
      <c r="H72" s="61">
        <v>1</v>
      </c>
      <c r="I72" s="107"/>
      <c r="J72" s="107"/>
      <c r="K72" s="101">
        <v>1.4</v>
      </c>
      <c r="L72" s="101">
        <v>1.68</v>
      </c>
      <c r="M72" s="101">
        <v>2.23</v>
      </c>
      <c r="N72" s="104">
        <v>2.57</v>
      </c>
      <c r="O72" s="63"/>
      <c r="P72" s="64">
        <f>O72*E72*F72*H72*K72*$P$10</f>
        <v>0</v>
      </c>
      <c r="Q72" s="105"/>
      <c r="R72" s="64">
        <f>Q72*E72*F72*H72*K72*$R$10</f>
        <v>0</v>
      </c>
      <c r="S72" s="65"/>
      <c r="T72" s="65">
        <f>S72*E72*F72*H72*K72*$T$10</f>
        <v>0</v>
      </c>
      <c r="U72" s="63"/>
      <c r="V72" s="64">
        <f>SUM(U72*E72*F72*H72*K72*$V$10)</f>
        <v>0</v>
      </c>
      <c r="W72" s="63"/>
      <c r="X72" s="65">
        <f>SUM(W72*E72*F72*H72*K72*$X$10)</f>
        <v>0</v>
      </c>
      <c r="Y72" s="63"/>
      <c r="Z72" s="64">
        <f>SUM(Y72*E72*F72*H72*K72*$Z$10)</f>
        <v>0</v>
      </c>
      <c r="AA72" s="65"/>
      <c r="AB72" s="64">
        <f>SUM(AA72*E72*F72*H72*K72*$AB$10)</f>
        <v>0</v>
      </c>
      <c r="AC72" s="64"/>
      <c r="AD72" s="64"/>
      <c r="AE72" s="65"/>
      <c r="AF72" s="64">
        <f>SUM(AE72*E72*F72*H72*K72*$AF$10)</f>
        <v>0</v>
      </c>
      <c r="AG72" s="65"/>
      <c r="AH72" s="64">
        <f>SUM(AG72*E72*F72*H72*L72*$AH$10)</f>
        <v>0</v>
      </c>
      <c r="AI72" s="65"/>
      <c r="AJ72" s="64">
        <f>SUM(AI72*E72*F72*H72*L72*$AJ$10)</f>
        <v>0</v>
      </c>
      <c r="AK72" s="63"/>
      <c r="AL72" s="64">
        <f>SUM(AK72*E72*F72*H72*K72*$AL$10)</f>
        <v>0</v>
      </c>
      <c r="AM72" s="65"/>
      <c r="AN72" s="65">
        <f>SUM(AM72*E72*F72*H72*K72*$AN$10)</f>
        <v>0</v>
      </c>
      <c r="AO72" s="63"/>
      <c r="AP72" s="64">
        <f>SUM(AO72*E72*F72*H72*K72*$AP$10)</f>
        <v>0</v>
      </c>
      <c r="AQ72" s="63"/>
      <c r="AR72" s="64">
        <f>SUM(AQ72*E72*F72*H72*K72*$AR$10)</f>
        <v>0</v>
      </c>
      <c r="AS72" s="65"/>
      <c r="AT72" s="64">
        <f>SUM(E72*F72*H72*K72*AS72*$AT$10)</f>
        <v>0</v>
      </c>
      <c r="AU72" s="65"/>
      <c r="AV72" s="64">
        <f>SUM(AU72*E72*F72*H72*K72*$AV$10)</f>
        <v>0</v>
      </c>
      <c r="AW72" s="63"/>
      <c r="AX72" s="64">
        <f>SUM(AW72*E72*F72*H72*K72*$AX$10)</f>
        <v>0</v>
      </c>
      <c r="AY72" s="63"/>
      <c r="AZ72" s="65">
        <f>SUM(AY72*E72*F72*H72*K72*$AZ$10)</f>
        <v>0</v>
      </c>
      <c r="BA72" s="63"/>
      <c r="BB72" s="64">
        <f>SUM(BA72*E72*F72*H72*K72*$BB$10)</f>
        <v>0</v>
      </c>
      <c r="BC72" s="63"/>
      <c r="BD72" s="64">
        <f>SUM(BC72*E72*F72*H72*K72*$BD$10)</f>
        <v>0</v>
      </c>
      <c r="BE72" s="63"/>
      <c r="BF72" s="64">
        <f>SUM(BE72*E72*F72*H72*K72*$BF$10)</f>
        <v>0</v>
      </c>
      <c r="BG72" s="63"/>
      <c r="BH72" s="64">
        <f>SUM(BG72*E72*F72*H72*K72*$BH$10)</f>
        <v>0</v>
      </c>
      <c r="BI72" s="63"/>
      <c r="BJ72" s="64">
        <f>BI72*E72*F72*H72*K72*$BJ$10</f>
        <v>0</v>
      </c>
      <c r="BK72" s="63"/>
      <c r="BL72" s="64">
        <f>BK72*E72*F72*H72*K72*$BL$10</f>
        <v>0</v>
      </c>
      <c r="BM72" s="63"/>
      <c r="BN72" s="64">
        <f>BM72*E72*F72*H72*K72*$BN$10</f>
        <v>0</v>
      </c>
      <c r="BO72" s="63"/>
      <c r="BP72" s="64">
        <f>SUM(BO72*E72*F72*H72*K72*$BP$10)</f>
        <v>0</v>
      </c>
      <c r="BQ72" s="63"/>
      <c r="BR72" s="64">
        <f>SUM(BQ72*E72*F72*H72*K72*$BR$10)</f>
        <v>0</v>
      </c>
      <c r="BS72" s="63"/>
      <c r="BT72" s="64">
        <f>SUM(BS72*E72*F72*H72*K72*$BT$10)</f>
        <v>0</v>
      </c>
      <c r="BU72" s="63"/>
      <c r="BV72" s="64">
        <f>SUM(BU72*E72*F72*H72*K72*$BV$10)</f>
        <v>0</v>
      </c>
      <c r="BW72" s="63"/>
      <c r="BX72" s="64">
        <f>SUM(BW72*E72*F72*H72*K72*$BX$10)</f>
        <v>0</v>
      </c>
      <c r="BY72" s="67"/>
      <c r="BZ72" s="68">
        <f>BY72*E72*F72*H72*K72*$BZ$10</f>
        <v>0</v>
      </c>
      <c r="CA72" s="63"/>
      <c r="CB72" s="64">
        <f>SUM(CA72*E72*F72*H72*K72*$CB$10)</f>
        <v>0</v>
      </c>
      <c r="CC72" s="65"/>
      <c r="CD72" s="64">
        <f>SUM(CC72*E72*F72*H72*K72*$CD$10)</f>
        <v>0</v>
      </c>
      <c r="CE72" s="63"/>
      <c r="CF72" s="64">
        <f>SUM(CE72*E72*F72*H72*K72*$CF$10)</f>
        <v>0</v>
      </c>
      <c r="CG72" s="63"/>
      <c r="CH72" s="64">
        <f>SUM(CG72*E72*F72*H72*K72*$CH$10)</f>
        <v>0</v>
      </c>
      <c r="CI72" s="63"/>
      <c r="CJ72" s="64">
        <f>CI72*E72*F72*H72*K72*$CJ$10</f>
        <v>0</v>
      </c>
      <c r="CK72" s="63"/>
      <c r="CL72" s="64">
        <f>SUM(CK72*E72*F72*H72*K72*$CL$10)</f>
        <v>0</v>
      </c>
      <c r="CM72" s="65"/>
      <c r="CN72" s="64">
        <f>SUM(CM72*E72*F72*H72*L72*$CN$10)</f>
        <v>0</v>
      </c>
      <c r="CO72" s="63"/>
      <c r="CP72" s="64">
        <f>SUM(CO72*E72*F72*H72*L72*$CP$10)</f>
        <v>0</v>
      </c>
      <c r="CQ72" s="63"/>
      <c r="CR72" s="64">
        <f>SUM(CQ72*E72*F72*H72*L72*$CR$10)</f>
        <v>0</v>
      </c>
      <c r="CS72" s="65"/>
      <c r="CT72" s="64">
        <f>SUM(CS72*E72*F72*H72*L72*$CT$10)</f>
        <v>0</v>
      </c>
      <c r="CU72" s="65"/>
      <c r="CV72" s="64">
        <f>SUM(CU72*E72*F72*H72*L72*$CV$10)</f>
        <v>0</v>
      </c>
      <c r="CW72" s="65"/>
      <c r="CX72" s="64">
        <f>SUM(CW72*E72*F72*H72*L72*$CX$10)</f>
        <v>0</v>
      </c>
      <c r="CY72" s="63"/>
      <c r="CZ72" s="64">
        <f>SUM(CY72*E72*F72*H72*L72*$CZ$10)</f>
        <v>0</v>
      </c>
      <c r="DA72" s="63"/>
      <c r="DB72" s="64">
        <f>SUM(DA72*E72*F72*H72*L72*$DB$10)</f>
        <v>0</v>
      </c>
      <c r="DC72" s="63"/>
      <c r="DD72" s="64">
        <f>SUM(DC72*E72*F72*H72*L72*$DD$10)</f>
        <v>0</v>
      </c>
      <c r="DE72" s="65"/>
      <c r="DF72" s="64">
        <f>SUM(DE72*E72*F72*H72*L72*$DF$10)</f>
        <v>0</v>
      </c>
      <c r="DG72" s="63"/>
      <c r="DH72" s="64">
        <f>SUM(DG72*E72*F72*H72*L72*$DH$10)</f>
        <v>0</v>
      </c>
      <c r="DI72" s="63"/>
      <c r="DJ72" s="64">
        <f>SUM(DI72*E72*F72*H72*L72*$DJ$10)</f>
        <v>0</v>
      </c>
      <c r="DK72" s="63"/>
      <c r="DL72" s="64">
        <f>SUM(DK72*E72*F72*H72*L72*$DL$10)</f>
        <v>0</v>
      </c>
      <c r="DM72" s="63"/>
      <c r="DN72" s="64">
        <f>SUM(DM72*E72*F72*H72*L72*$DN$10)</f>
        <v>0</v>
      </c>
      <c r="DO72" s="63">
        <v>0</v>
      </c>
      <c r="DP72" s="64">
        <f>SUM(DO72*E72*F72*H72*L72*$DP$10)</f>
        <v>0</v>
      </c>
      <c r="DQ72" s="63"/>
      <c r="DR72" s="64">
        <f>DQ72*E72*F72*H72*L72*$DR$10</f>
        <v>0</v>
      </c>
      <c r="DS72" s="63"/>
      <c r="DT72" s="64">
        <f>SUM(DS72*E72*F72*H72*L72*$DT$10)</f>
        <v>0</v>
      </c>
      <c r="DU72" s="63"/>
      <c r="DV72" s="64">
        <f>SUM(DU72*E72*F72*H72*L72*$DV$10)</f>
        <v>0</v>
      </c>
      <c r="DW72" s="63"/>
      <c r="DX72" s="64">
        <f>SUM(DW72*E72*F72*H72*M72*$DX$10)</f>
        <v>0</v>
      </c>
      <c r="DY72" s="63"/>
      <c r="DZ72" s="64">
        <f>SUM(DY72*E72*F72*H72*N72*$DZ$10)</f>
        <v>0</v>
      </c>
      <c r="EA72" s="63"/>
      <c r="EB72" s="64">
        <f>SUM(EA72*E72*F72*H72*K72*$EB$10)</f>
        <v>0</v>
      </c>
      <c r="EC72" s="63"/>
      <c r="ED72" s="64">
        <f>SUM(EC72*E72*F72*H72*K72*$ED$10)</f>
        <v>0</v>
      </c>
      <c r="EE72" s="63"/>
      <c r="EF72" s="64">
        <f>SUM(EE72*E72*F72*H72*K72*$EF$10)</f>
        <v>0</v>
      </c>
      <c r="EG72" s="63"/>
      <c r="EH72" s="64">
        <f>SUM(EG72*E72*F72*H72*K72*$EH$10)</f>
        <v>0</v>
      </c>
      <c r="EI72" s="63"/>
      <c r="EJ72" s="64">
        <f>EI72*E72*F72*H72*K72*$EJ$10</f>
        <v>0</v>
      </c>
      <c r="EK72" s="63"/>
      <c r="EL72" s="64">
        <f>EK72*E72*F72*H72*K72*$EL$10</f>
        <v>0</v>
      </c>
      <c r="EM72" s="63"/>
      <c r="EN72" s="64"/>
      <c r="EO72" s="69"/>
      <c r="EP72" s="69"/>
      <c r="EQ72" s="70">
        <f>SUM(O72,Y72,Q72,S72,AA72,U72,W72,AE72,AG72,AI72,AK72,AM72,AS72,AU72,AW72,AQ72,CM72,CS72,CW72,CA72,CC72,DC72,DE72,DG72,DI72,DK72,DM72,DO72,AY72,AO72,BA72,BC72,BE72,BG72,BI72,BK72,BM72,BO72,BQ72,BS72,BU72,EE72,EG72,EA72,EC72,BW72,BY72,CU72,CO72,CQ72,CY72,DA72,CE72,CG72,CI72,CK72,DQ72,DS72,DU72,DW72,DY72,EI72,EK72,EM72)</f>
        <v>0</v>
      </c>
      <c r="ER72" s="70">
        <f>SUM(P72,Z72,R72,T72,AB72,V72,X72,AF72,AH72,AJ72,AL72,AN72,AT72,AV72,AX72,AR72,CN72,CT72,CX72,CB72,CD72,DD72,DF72,DH72,DJ72,DL72,DN72,DP72,AZ72,AP72,BB72,BD72,BF72,BH72,BJ72,BL72,BN72,BP72,BR72,BT72,BV72,EF72,EH72,EB72,ED72,BX72,BZ72,CV72,CP72,CR72,CZ72,DB72,CF72,CH72,CJ72,CL72,DR72,DT72,DV72,DX72,DZ72,EJ72,EL72,EN72)</f>
        <v>0</v>
      </c>
    </row>
    <row r="73" spans="1:148" s="110" customFormat="1" ht="15" customHeight="1" x14ac:dyDescent="0.25">
      <c r="A73" s="55">
        <v>17</v>
      </c>
      <c r="B73" s="55"/>
      <c r="C73" s="53" t="s">
        <v>277</v>
      </c>
      <c r="D73" s="186" t="s">
        <v>278</v>
      </c>
      <c r="E73" s="58">
        <v>13916</v>
      </c>
      <c r="F73" s="181"/>
      <c r="G73" s="60"/>
      <c r="H73" s="54"/>
      <c r="I73" s="99"/>
      <c r="J73" s="99"/>
      <c r="K73" s="101">
        <v>1.4</v>
      </c>
      <c r="L73" s="101">
        <v>1.68</v>
      </c>
      <c r="M73" s="101">
        <v>2.23</v>
      </c>
      <c r="N73" s="104">
        <v>2.57</v>
      </c>
      <c r="O73" s="109">
        <f>O74</f>
        <v>0</v>
      </c>
      <c r="P73" s="109">
        <f t="shared" ref="P73:CA73" si="140">P74</f>
        <v>0</v>
      </c>
      <c r="Q73" s="109">
        <f t="shared" si="140"/>
        <v>0</v>
      </c>
      <c r="R73" s="109">
        <f t="shared" si="140"/>
        <v>0</v>
      </c>
      <c r="S73" s="109">
        <f t="shared" si="140"/>
        <v>0</v>
      </c>
      <c r="T73" s="109">
        <f t="shared" si="140"/>
        <v>0</v>
      </c>
      <c r="U73" s="109">
        <f t="shared" si="140"/>
        <v>0</v>
      </c>
      <c r="V73" s="109">
        <f t="shared" si="140"/>
        <v>0</v>
      </c>
      <c r="W73" s="109">
        <f t="shared" si="140"/>
        <v>0</v>
      </c>
      <c r="X73" s="109">
        <f t="shared" si="140"/>
        <v>0</v>
      </c>
      <c r="Y73" s="109">
        <f t="shared" si="140"/>
        <v>0</v>
      </c>
      <c r="Z73" s="109">
        <f t="shared" si="140"/>
        <v>0</v>
      </c>
      <c r="AA73" s="109">
        <f t="shared" si="140"/>
        <v>0</v>
      </c>
      <c r="AB73" s="109">
        <f t="shared" si="140"/>
        <v>0</v>
      </c>
      <c r="AC73" s="109">
        <f t="shared" si="140"/>
        <v>0</v>
      </c>
      <c r="AD73" s="109">
        <f t="shared" si="140"/>
        <v>0</v>
      </c>
      <c r="AE73" s="109">
        <f t="shared" si="140"/>
        <v>0</v>
      </c>
      <c r="AF73" s="109">
        <f t="shared" si="140"/>
        <v>0</v>
      </c>
      <c r="AG73" s="109">
        <f t="shared" si="140"/>
        <v>0</v>
      </c>
      <c r="AH73" s="109">
        <f t="shared" si="140"/>
        <v>0</v>
      </c>
      <c r="AI73" s="109">
        <f t="shared" si="140"/>
        <v>0</v>
      </c>
      <c r="AJ73" s="109">
        <f t="shared" si="140"/>
        <v>0</v>
      </c>
      <c r="AK73" s="109">
        <f t="shared" si="140"/>
        <v>0</v>
      </c>
      <c r="AL73" s="109">
        <f t="shared" si="140"/>
        <v>0</v>
      </c>
      <c r="AM73" s="109">
        <f t="shared" si="140"/>
        <v>0</v>
      </c>
      <c r="AN73" s="109">
        <f t="shared" si="140"/>
        <v>0</v>
      </c>
      <c r="AO73" s="109">
        <f t="shared" si="140"/>
        <v>0</v>
      </c>
      <c r="AP73" s="109">
        <f t="shared" si="140"/>
        <v>0</v>
      </c>
      <c r="AQ73" s="109">
        <f t="shared" si="140"/>
        <v>0</v>
      </c>
      <c r="AR73" s="109">
        <f t="shared" si="140"/>
        <v>0</v>
      </c>
      <c r="AS73" s="109">
        <f t="shared" si="140"/>
        <v>0</v>
      </c>
      <c r="AT73" s="109">
        <f t="shared" si="140"/>
        <v>0</v>
      </c>
      <c r="AU73" s="109">
        <f t="shared" si="140"/>
        <v>0</v>
      </c>
      <c r="AV73" s="109">
        <f t="shared" si="140"/>
        <v>0</v>
      </c>
      <c r="AW73" s="109">
        <f t="shared" si="140"/>
        <v>0</v>
      </c>
      <c r="AX73" s="109">
        <f t="shared" si="140"/>
        <v>0</v>
      </c>
      <c r="AY73" s="109">
        <f t="shared" si="140"/>
        <v>0</v>
      </c>
      <c r="AZ73" s="109">
        <f t="shared" si="140"/>
        <v>0</v>
      </c>
      <c r="BA73" s="109">
        <f t="shared" si="140"/>
        <v>0</v>
      </c>
      <c r="BB73" s="109">
        <f t="shared" si="140"/>
        <v>0</v>
      </c>
      <c r="BC73" s="109">
        <f t="shared" si="140"/>
        <v>0</v>
      </c>
      <c r="BD73" s="109">
        <f t="shared" si="140"/>
        <v>0</v>
      </c>
      <c r="BE73" s="109">
        <f t="shared" si="140"/>
        <v>0</v>
      </c>
      <c r="BF73" s="109">
        <f t="shared" si="140"/>
        <v>0</v>
      </c>
      <c r="BG73" s="109">
        <f t="shared" si="140"/>
        <v>0</v>
      </c>
      <c r="BH73" s="109">
        <f t="shared" si="140"/>
        <v>0</v>
      </c>
      <c r="BI73" s="109">
        <f t="shared" si="140"/>
        <v>0</v>
      </c>
      <c r="BJ73" s="109">
        <f t="shared" si="140"/>
        <v>0</v>
      </c>
      <c r="BK73" s="109">
        <f t="shared" si="140"/>
        <v>0</v>
      </c>
      <c r="BL73" s="109">
        <f t="shared" si="140"/>
        <v>0</v>
      </c>
      <c r="BM73" s="109">
        <f t="shared" si="140"/>
        <v>0</v>
      </c>
      <c r="BN73" s="109">
        <f t="shared" si="140"/>
        <v>0</v>
      </c>
      <c r="BO73" s="109">
        <f t="shared" si="140"/>
        <v>0</v>
      </c>
      <c r="BP73" s="109">
        <f t="shared" si="140"/>
        <v>0</v>
      </c>
      <c r="BQ73" s="109">
        <f t="shared" si="140"/>
        <v>8</v>
      </c>
      <c r="BR73" s="109">
        <f t="shared" si="140"/>
        <v>278987.96799999999</v>
      </c>
      <c r="BS73" s="109">
        <f t="shared" si="140"/>
        <v>0</v>
      </c>
      <c r="BT73" s="109">
        <f t="shared" si="140"/>
        <v>0</v>
      </c>
      <c r="BU73" s="109">
        <f t="shared" si="140"/>
        <v>0</v>
      </c>
      <c r="BV73" s="109">
        <f t="shared" si="140"/>
        <v>0</v>
      </c>
      <c r="BW73" s="109">
        <f t="shared" si="140"/>
        <v>0</v>
      </c>
      <c r="BX73" s="109">
        <f t="shared" si="140"/>
        <v>0</v>
      </c>
      <c r="BY73" s="109">
        <f t="shared" si="140"/>
        <v>0</v>
      </c>
      <c r="BZ73" s="109">
        <f t="shared" si="140"/>
        <v>0</v>
      </c>
      <c r="CA73" s="109">
        <f t="shared" si="140"/>
        <v>0</v>
      </c>
      <c r="CB73" s="109">
        <f t="shared" ref="CB73:EM73" si="141">CB74</f>
        <v>0</v>
      </c>
      <c r="CC73" s="109">
        <f t="shared" si="141"/>
        <v>0</v>
      </c>
      <c r="CD73" s="109">
        <f t="shared" si="141"/>
        <v>0</v>
      </c>
      <c r="CE73" s="109">
        <f t="shared" si="141"/>
        <v>0</v>
      </c>
      <c r="CF73" s="109">
        <f t="shared" si="141"/>
        <v>0</v>
      </c>
      <c r="CG73" s="109">
        <f t="shared" si="141"/>
        <v>0</v>
      </c>
      <c r="CH73" s="109">
        <f t="shared" si="141"/>
        <v>0</v>
      </c>
      <c r="CI73" s="109">
        <f t="shared" si="141"/>
        <v>0</v>
      </c>
      <c r="CJ73" s="109">
        <f t="shared" si="141"/>
        <v>0</v>
      </c>
      <c r="CK73" s="109">
        <f t="shared" si="141"/>
        <v>1</v>
      </c>
      <c r="CL73" s="109">
        <f t="shared" si="141"/>
        <v>34873.495999999999</v>
      </c>
      <c r="CM73" s="109">
        <f t="shared" si="141"/>
        <v>0</v>
      </c>
      <c r="CN73" s="109">
        <f t="shared" si="141"/>
        <v>0</v>
      </c>
      <c r="CO73" s="109">
        <f t="shared" si="141"/>
        <v>0</v>
      </c>
      <c r="CP73" s="109">
        <f t="shared" si="141"/>
        <v>0</v>
      </c>
      <c r="CQ73" s="109">
        <f t="shared" si="141"/>
        <v>0</v>
      </c>
      <c r="CR73" s="109">
        <f t="shared" si="141"/>
        <v>0</v>
      </c>
      <c r="CS73" s="109">
        <f t="shared" si="141"/>
        <v>0</v>
      </c>
      <c r="CT73" s="109">
        <f t="shared" si="141"/>
        <v>0</v>
      </c>
      <c r="CU73" s="109">
        <f t="shared" si="141"/>
        <v>0</v>
      </c>
      <c r="CV73" s="109">
        <f t="shared" si="141"/>
        <v>0</v>
      </c>
      <c r="CW73" s="109">
        <f t="shared" si="141"/>
        <v>0</v>
      </c>
      <c r="CX73" s="109">
        <f t="shared" si="141"/>
        <v>0</v>
      </c>
      <c r="CY73" s="109">
        <f t="shared" si="141"/>
        <v>0</v>
      </c>
      <c r="CZ73" s="109">
        <f t="shared" si="141"/>
        <v>0</v>
      </c>
      <c r="DA73" s="109">
        <f t="shared" si="141"/>
        <v>0</v>
      </c>
      <c r="DB73" s="109">
        <f t="shared" si="141"/>
        <v>0</v>
      </c>
      <c r="DC73" s="109">
        <f t="shared" si="141"/>
        <v>0</v>
      </c>
      <c r="DD73" s="109">
        <f t="shared" si="141"/>
        <v>0</v>
      </c>
      <c r="DE73" s="109">
        <f t="shared" si="141"/>
        <v>0</v>
      </c>
      <c r="DF73" s="109">
        <f t="shared" si="141"/>
        <v>0</v>
      </c>
      <c r="DG73" s="109">
        <f t="shared" si="141"/>
        <v>0</v>
      </c>
      <c r="DH73" s="109">
        <f t="shared" si="141"/>
        <v>0</v>
      </c>
      <c r="DI73" s="109">
        <f t="shared" si="141"/>
        <v>0</v>
      </c>
      <c r="DJ73" s="109">
        <f t="shared" si="141"/>
        <v>0</v>
      </c>
      <c r="DK73" s="109">
        <f t="shared" si="141"/>
        <v>0</v>
      </c>
      <c r="DL73" s="109">
        <f t="shared" si="141"/>
        <v>0</v>
      </c>
      <c r="DM73" s="109">
        <f t="shared" si="141"/>
        <v>0</v>
      </c>
      <c r="DN73" s="109">
        <f t="shared" si="141"/>
        <v>0</v>
      </c>
      <c r="DO73" s="109">
        <f t="shared" si="141"/>
        <v>0</v>
      </c>
      <c r="DP73" s="109">
        <f t="shared" si="141"/>
        <v>0</v>
      </c>
      <c r="DQ73" s="109">
        <f t="shared" si="141"/>
        <v>0</v>
      </c>
      <c r="DR73" s="109">
        <f t="shared" si="141"/>
        <v>0</v>
      </c>
      <c r="DS73" s="109">
        <f t="shared" si="141"/>
        <v>0</v>
      </c>
      <c r="DT73" s="109">
        <f t="shared" si="141"/>
        <v>0</v>
      </c>
      <c r="DU73" s="109">
        <f t="shared" si="141"/>
        <v>0</v>
      </c>
      <c r="DV73" s="109">
        <f t="shared" si="141"/>
        <v>0</v>
      </c>
      <c r="DW73" s="109">
        <f t="shared" si="141"/>
        <v>0</v>
      </c>
      <c r="DX73" s="109">
        <f t="shared" si="141"/>
        <v>0</v>
      </c>
      <c r="DY73" s="109">
        <f t="shared" si="141"/>
        <v>0</v>
      </c>
      <c r="DZ73" s="109">
        <f t="shared" si="141"/>
        <v>0</v>
      </c>
      <c r="EA73" s="109">
        <f t="shared" si="141"/>
        <v>0</v>
      </c>
      <c r="EB73" s="109">
        <f t="shared" si="141"/>
        <v>0</v>
      </c>
      <c r="EC73" s="109">
        <f t="shared" si="141"/>
        <v>0</v>
      </c>
      <c r="ED73" s="109">
        <f t="shared" si="141"/>
        <v>0</v>
      </c>
      <c r="EE73" s="109">
        <f t="shared" si="141"/>
        <v>0</v>
      </c>
      <c r="EF73" s="109">
        <f t="shared" si="141"/>
        <v>0</v>
      </c>
      <c r="EG73" s="109">
        <f t="shared" si="141"/>
        <v>0</v>
      </c>
      <c r="EH73" s="109">
        <f t="shared" si="141"/>
        <v>0</v>
      </c>
      <c r="EI73" s="109">
        <f t="shared" si="141"/>
        <v>0</v>
      </c>
      <c r="EJ73" s="109">
        <f t="shared" si="141"/>
        <v>0</v>
      </c>
      <c r="EK73" s="109">
        <f t="shared" si="141"/>
        <v>0</v>
      </c>
      <c r="EL73" s="109">
        <f t="shared" si="141"/>
        <v>0</v>
      </c>
      <c r="EM73" s="109">
        <f t="shared" si="141"/>
        <v>0</v>
      </c>
      <c r="EN73" s="109">
        <f t="shared" ref="EN73:ER73" si="142">EN74</f>
        <v>0</v>
      </c>
      <c r="EO73" s="109"/>
      <c r="EP73" s="109"/>
      <c r="EQ73" s="109">
        <f t="shared" si="142"/>
        <v>9</v>
      </c>
      <c r="ER73" s="109">
        <f t="shared" si="142"/>
        <v>313861.46399999998</v>
      </c>
    </row>
    <row r="74" spans="1:148" s="1" customFormat="1" ht="30" customHeight="1" x14ac:dyDescent="0.25">
      <c r="A74" s="55"/>
      <c r="B74" s="55">
        <v>47</v>
      </c>
      <c r="C74" s="56" t="s">
        <v>279</v>
      </c>
      <c r="D74" s="130" t="s">
        <v>280</v>
      </c>
      <c r="E74" s="58">
        <v>13916</v>
      </c>
      <c r="F74" s="59">
        <v>1.79</v>
      </c>
      <c r="G74" s="60"/>
      <c r="H74" s="61">
        <v>1</v>
      </c>
      <c r="I74" s="107"/>
      <c r="J74" s="107"/>
      <c r="K74" s="101">
        <v>1.4</v>
      </c>
      <c r="L74" s="101">
        <v>1.68</v>
      </c>
      <c r="M74" s="101">
        <v>2.23</v>
      </c>
      <c r="N74" s="104">
        <v>2.57</v>
      </c>
      <c r="O74" s="63"/>
      <c r="P74" s="64">
        <f>O74*E74*F74*H74*K74*$P$10</f>
        <v>0</v>
      </c>
      <c r="Q74" s="105"/>
      <c r="R74" s="64">
        <f>Q74*E74*F74*H74*K74*$R$10</f>
        <v>0</v>
      </c>
      <c r="S74" s="65"/>
      <c r="T74" s="65">
        <f>S74*E74*F74*H74*K74*$T$10</f>
        <v>0</v>
      </c>
      <c r="U74" s="63"/>
      <c r="V74" s="64">
        <f>SUM(U74*E74*F74*H74*K74*$V$10)</f>
        <v>0</v>
      </c>
      <c r="W74" s="63"/>
      <c r="X74" s="65">
        <f>SUM(W74*E74*F74*H74*K74*$X$10)</f>
        <v>0</v>
      </c>
      <c r="Y74" s="63"/>
      <c r="Z74" s="64">
        <f>SUM(Y74*E74*F74*H74*K74*$Z$10)</f>
        <v>0</v>
      </c>
      <c r="AA74" s="65"/>
      <c r="AB74" s="64">
        <f>SUM(AA74*E74*F74*H74*K74*$AB$10)</f>
        <v>0</v>
      </c>
      <c r="AC74" s="64"/>
      <c r="AD74" s="64"/>
      <c r="AE74" s="65"/>
      <c r="AF74" s="64">
        <f>SUM(AE74*E74*F74*H74*K74*$AF$10)</f>
        <v>0</v>
      </c>
      <c r="AG74" s="65"/>
      <c r="AH74" s="64">
        <f>SUM(AG74*E74*F74*H74*L74*$AH$10)</f>
        <v>0</v>
      </c>
      <c r="AI74" s="65"/>
      <c r="AJ74" s="64">
        <f>SUM(AI74*E74*F74*H74*L74*$AJ$10)</f>
        <v>0</v>
      </c>
      <c r="AK74" s="63"/>
      <c r="AL74" s="64">
        <f>SUM(AK74*E74*F74*H74*K74*$AL$10)</f>
        <v>0</v>
      </c>
      <c r="AM74" s="65"/>
      <c r="AN74" s="65">
        <f>SUM(AM74*E74*F74*H74*K74*$AN$10)</f>
        <v>0</v>
      </c>
      <c r="AO74" s="63"/>
      <c r="AP74" s="64">
        <f>SUM(AO74*E74*F74*H74*K74*$AP$10)</f>
        <v>0</v>
      </c>
      <c r="AQ74" s="63"/>
      <c r="AR74" s="64">
        <f>SUM(AQ74*E74*F74*H74*K74*$AR$10)</f>
        <v>0</v>
      </c>
      <c r="AS74" s="65"/>
      <c r="AT74" s="64">
        <f>SUM(E74*F74*H74*K74*AS74*$AT$10)</f>
        <v>0</v>
      </c>
      <c r="AU74" s="65"/>
      <c r="AV74" s="64">
        <f>SUM(AU74*E74*F74*H74*K74*$AV$10)</f>
        <v>0</v>
      </c>
      <c r="AW74" s="63"/>
      <c r="AX74" s="64">
        <f>SUM(AW74*E74*F74*H74*K74*$AX$10)</f>
        <v>0</v>
      </c>
      <c r="AY74" s="63"/>
      <c r="AZ74" s="65">
        <f>SUM(AY74*E74*F74*H74*K74*$AZ$10)</f>
        <v>0</v>
      </c>
      <c r="BA74" s="63"/>
      <c r="BB74" s="64">
        <f>SUM(BA74*E74*F74*H74*K74*$BB$10)</f>
        <v>0</v>
      </c>
      <c r="BC74" s="63"/>
      <c r="BD74" s="64">
        <f>SUM(BC74*E74*F74*H74*K74*$BD$10)</f>
        <v>0</v>
      </c>
      <c r="BE74" s="63"/>
      <c r="BF74" s="64">
        <f>SUM(BE74*E74*F74*H74*K74*$BF$10)</f>
        <v>0</v>
      </c>
      <c r="BG74" s="63"/>
      <c r="BH74" s="64">
        <f>SUM(BG74*E74*F74*H74*K74*$BH$10)</f>
        <v>0</v>
      </c>
      <c r="BI74" s="63"/>
      <c r="BJ74" s="64">
        <f>BI74*E74*F74*H74*K74*$BJ$10</f>
        <v>0</v>
      </c>
      <c r="BK74" s="63"/>
      <c r="BL74" s="64">
        <f>BK74*E74*F74*H74*K74*$BL$10</f>
        <v>0</v>
      </c>
      <c r="BM74" s="63"/>
      <c r="BN74" s="64">
        <f>BM74*E74*F74*H74*K74*$BN$10</f>
        <v>0</v>
      </c>
      <c r="BO74" s="63"/>
      <c r="BP74" s="64">
        <f>SUM(BO74*E74*F74*H74*K74*$BP$10)</f>
        <v>0</v>
      </c>
      <c r="BQ74" s="63">
        <v>8</v>
      </c>
      <c r="BR74" s="64">
        <f>SUM(BQ74*E74*F74*H74*K74*$BR$10)</f>
        <v>278987.96799999999</v>
      </c>
      <c r="BS74" s="63"/>
      <c r="BT74" s="64">
        <f>SUM(BS74*E74*F74*H74*K74*$BT$10)</f>
        <v>0</v>
      </c>
      <c r="BU74" s="63"/>
      <c r="BV74" s="64">
        <f>SUM(BU74*E74*F74*H74*K74*$BV$10)</f>
        <v>0</v>
      </c>
      <c r="BW74" s="63"/>
      <c r="BX74" s="64">
        <f>SUM(BW74*E74*F74*H74*K74*$BX$10)</f>
        <v>0</v>
      </c>
      <c r="BY74" s="67"/>
      <c r="BZ74" s="68">
        <f>BY74*E74*F74*H74*K74*$BZ$10</f>
        <v>0</v>
      </c>
      <c r="CA74" s="63"/>
      <c r="CB74" s="64">
        <f>SUM(CA74*E74*F74*H74*K74*$CB$10)</f>
        <v>0</v>
      </c>
      <c r="CC74" s="65"/>
      <c r="CD74" s="64">
        <f>SUM(CC74*E74*F74*H74*K74*$CD$10)</f>
        <v>0</v>
      </c>
      <c r="CE74" s="63"/>
      <c r="CF74" s="64">
        <f>SUM(CE74*E74*F74*H74*K74*$CF$10)</f>
        <v>0</v>
      </c>
      <c r="CG74" s="63"/>
      <c r="CH74" s="64">
        <f>SUM(CG74*E74*F74*H74*K74*$CH$10)</f>
        <v>0</v>
      </c>
      <c r="CI74" s="63"/>
      <c r="CJ74" s="64">
        <f>CI74*E74*F74*H74*K74*$CJ$10</f>
        <v>0</v>
      </c>
      <c r="CK74" s="63">
        <v>1</v>
      </c>
      <c r="CL74" s="64">
        <f>SUM(CK74*E74*F74*H74*K74*$CL$10)</f>
        <v>34873.495999999999</v>
      </c>
      <c r="CM74" s="65"/>
      <c r="CN74" s="64">
        <f>SUM(CM74*E74*F74*H74*L74*$CN$10)</f>
        <v>0</v>
      </c>
      <c r="CO74" s="63"/>
      <c r="CP74" s="64">
        <f>SUM(CO74*E74*F74*H74*L74*$CP$10)</f>
        <v>0</v>
      </c>
      <c r="CQ74" s="63"/>
      <c r="CR74" s="64">
        <f>SUM(CQ74*E74*F74*H74*L74*$CR$10)</f>
        <v>0</v>
      </c>
      <c r="CS74" s="65"/>
      <c r="CT74" s="64">
        <f>SUM(CS74*E74*F74*H74*L74*$CT$10)</f>
        <v>0</v>
      </c>
      <c r="CU74" s="65"/>
      <c r="CV74" s="64">
        <f>SUM(CU74*E74*F74*H74*L74*$CV$10)</f>
        <v>0</v>
      </c>
      <c r="CW74" s="65"/>
      <c r="CX74" s="64">
        <f>SUM(CW74*E74*F74*H74*L74*$CX$10)</f>
        <v>0</v>
      </c>
      <c r="CY74" s="63"/>
      <c r="CZ74" s="64">
        <f>SUM(CY74*E74*F74*H74*L74*$CZ$10)</f>
        <v>0</v>
      </c>
      <c r="DA74" s="63"/>
      <c r="DB74" s="64">
        <f>SUM(DA74*E74*F74*H74*L74*$DB$10)</f>
        <v>0</v>
      </c>
      <c r="DC74" s="63">
        <v>0</v>
      </c>
      <c r="DD74" s="64">
        <f>SUM(DC74*E74*F74*H74*L74*$DD$10)</f>
        <v>0</v>
      </c>
      <c r="DE74" s="65"/>
      <c r="DF74" s="64">
        <f>SUM(DE74*E74*F74*H74*L74*$DF$10)</f>
        <v>0</v>
      </c>
      <c r="DG74" s="63"/>
      <c r="DH74" s="64">
        <f>SUM(DG74*E74*F74*H74*L74*$DH$10)</f>
        <v>0</v>
      </c>
      <c r="DI74" s="63"/>
      <c r="DJ74" s="64">
        <f>SUM(DI74*E74*F74*H74*L74*$DJ$10)</f>
        <v>0</v>
      </c>
      <c r="DK74" s="63"/>
      <c r="DL74" s="64">
        <f>SUM(DK74*E74*F74*H74*L74*$DL$10)</f>
        <v>0</v>
      </c>
      <c r="DM74" s="63"/>
      <c r="DN74" s="64">
        <f>SUM(DM74*E74*F74*H74*L74*$DN$10)</f>
        <v>0</v>
      </c>
      <c r="DO74" s="63"/>
      <c r="DP74" s="64">
        <f>SUM(DO74*E74*F74*H74*L74*$DP$10)</f>
        <v>0</v>
      </c>
      <c r="DQ74" s="63"/>
      <c r="DR74" s="64">
        <f>DQ74*E74*F74*H74*L74*$DR$10</f>
        <v>0</v>
      </c>
      <c r="DS74" s="63"/>
      <c r="DT74" s="64">
        <f>SUM(DS74*E74*F74*H74*L74*$DT$10)</f>
        <v>0</v>
      </c>
      <c r="DU74" s="63"/>
      <c r="DV74" s="64">
        <f>SUM(DU74*E74*F74*H74*L74*$DV$10)</f>
        <v>0</v>
      </c>
      <c r="DW74" s="63"/>
      <c r="DX74" s="64">
        <f>SUM(DW74*E74*F74*H74*M74*$DX$10)</f>
        <v>0</v>
      </c>
      <c r="DY74" s="63"/>
      <c r="DZ74" s="64">
        <f>SUM(DY74*E74*F74*H74*N74*$DZ$10)</f>
        <v>0</v>
      </c>
      <c r="EA74" s="63"/>
      <c r="EB74" s="64">
        <f>SUM(EA74*E74*F74*H74*K74*$EB$10)</f>
        <v>0</v>
      </c>
      <c r="EC74" s="63"/>
      <c r="ED74" s="64">
        <f>SUM(EC74*E74*F74*H74*K74*$ED$10)</f>
        <v>0</v>
      </c>
      <c r="EE74" s="63"/>
      <c r="EF74" s="64">
        <f>SUM(EE74*E74*F74*H74*K74*$EF$10)</f>
        <v>0</v>
      </c>
      <c r="EG74" s="63"/>
      <c r="EH74" s="64">
        <f>SUM(EG74*E74*F74*H74*K74*$EH$10)</f>
        <v>0</v>
      </c>
      <c r="EI74" s="63"/>
      <c r="EJ74" s="64">
        <f>EI74*E74*F74*H74*K74*$EJ$10</f>
        <v>0</v>
      </c>
      <c r="EK74" s="63"/>
      <c r="EL74" s="64">
        <f>EK74*E74*F74*H74*K74*$EL$10</f>
        <v>0</v>
      </c>
      <c r="EM74" s="63"/>
      <c r="EN74" s="64"/>
      <c r="EO74" s="69"/>
      <c r="EP74" s="69"/>
      <c r="EQ74" s="70">
        <f>SUM(O74,Y74,Q74,S74,AA74,U74,W74,AE74,AG74,AI74,AK74,AM74,AS74,AU74,AW74,AQ74,CM74,CS74,CW74,CA74,CC74,DC74,DE74,DG74,DI74,DK74,DM74,DO74,AY74,AO74,BA74,BC74,BE74,BG74,BI74,BK74,BM74,BO74,BQ74,BS74,BU74,EE74,EG74,EA74,EC74,BW74,BY74,CU74,CO74,CQ74,CY74,DA74,CE74,CG74,CI74,CK74,DQ74,DS74,DU74,DW74,DY74,EI74,EK74,EM74)</f>
        <v>9</v>
      </c>
      <c r="ER74" s="70">
        <f>SUM(P74,Z74,R74,T74,AB74,V74,X74,AF74,AH74,AJ74,AL74,AN74,AT74,AV74,AX74,AR74,CN74,CT74,CX74,CB74,CD74,DD74,DF74,DH74,DJ74,DL74,DN74,DP74,AZ74,AP74,BB74,BD74,BF74,BH74,BJ74,BL74,BN74,BP74,BR74,BT74,BV74,EF74,EH74,EB74,ED74,BX74,BZ74,CV74,CP74,CR74,CZ74,DB74,CF74,CH74,CJ74,CL74,DR74,DT74,DV74,DX74,DZ74,EJ74,EL74,EN74)</f>
        <v>313861.46399999998</v>
      </c>
    </row>
    <row r="75" spans="1:148" s="110" customFormat="1" ht="15" x14ac:dyDescent="0.25">
      <c r="A75" s="55">
        <v>18</v>
      </c>
      <c r="B75" s="55"/>
      <c r="C75" s="53" t="s">
        <v>281</v>
      </c>
      <c r="D75" s="186" t="s">
        <v>282</v>
      </c>
      <c r="E75" s="58">
        <v>13916</v>
      </c>
      <c r="F75" s="181"/>
      <c r="G75" s="60"/>
      <c r="H75" s="54"/>
      <c r="I75" s="99"/>
      <c r="J75" s="99"/>
      <c r="K75" s="101">
        <v>1.4</v>
      </c>
      <c r="L75" s="101">
        <v>1.68</v>
      </c>
      <c r="M75" s="101">
        <v>2.23</v>
      </c>
      <c r="N75" s="104">
        <v>2.57</v>
      </c>
      <c r="O75" s="109">
        <f>SUM(O76:O79)</f>
        <v>0</v>
      </c>
      <c r="P75" s="109">
        <f t="shared" ref="P75:CA75" si="143">SUM(P76:P79)</f>
        <v>0</v>
      </c>
      <c r="Q75" s="109">
        <f t="shared" si="143"/>
        <v>0</v>
      </c>
      <c r="R75" s="109">
        <f t="shared" si="143"/>
        <v>0</v>
      </c>
      <c r="S75" s="109">
        <f t="shared" si="143"/>
        <v>0</v>
      </c>
      <c r="T75" s="109">
        <f t="shared" si="143"/>
        <v>0</v>
      </c>
      <c r="U75" s="109">
        <f t="shared" si="143"/>
        <v>0</v>
      </c>
      <c r="V75" s="109">
        <f t="shared" si="143"/>
        <v>0</v>
      </c>
      <c r="W75" s="109">
        <f t="shared" si="143"/>
        <v>0</v>
      </c>
      <c r="X75" s="109">
        <f t="shared" si="143"/>
        <v>0</v>
      </c>
      <c r="Y75" s="109">
        <f t="shared" si="143"/>
        <v>0</v>
      </c>
      <c r="Z75" s="109">
        <f t="shared" si="143"/>
        <v>0</v>
      </c>
      <c r="AA75" s="109">
        <f t="shared" si="143"/>
        <v>5</v>
      </c>
      <c r="AB75" s="109">
        <f t="shared" si="143"/>
        <v>140273.28</v>
      </c>
      <c r="AC75" s="109">
        <f t="shared" si="143"/>
        <v>0</v>
      </c>
      <c r="AD75" s="109">
        <f t="shared" si="143"/>
        <v>0</v>
      </c>
      <c r="AE75" s="109">
        <f t="shared" si="143"/>
        <v>0</v>
      </c>
      <c r="AF75" s="109">
        <f t="shared" si="143"/>
        <v>0</v>
      </c>
      <c r="AG75" s="109">
        <f t="shared" si="143"/>
        <v>0</v>
      </c>
      <c r="AH75" s="109">
        <f t="shared" si="143"/>
        <v>0</v>
      </c>
      <c r="AI75" s="109">
        <f t="shared" si="143"/>
        <v>0</v>
      </c>
      <c r="AJ75" s="109">
        <f t="shared" si="143"/>
        <v>0</v>
      </c>
      <c r="AK75" s="109">
        <f t="shared" si="143"/>
        <v>0</v>
      </c>
      <c r="AL75" s="109">
        <f t="shared" si="143"/>
        <v>0</v>
      </c>
      <c r="AM75" s="109">
        <f t="shared" si="143"/>
        <v>0</v>
      </c>
      <c r="AN75" s="109">
        <f t="shared" si="143"/>
        <v>0</v>
      </c>
      <c r="AO75" s="109">
        <f t="shared" si="143"/>
        <v>0</v>
      </c>
      <c r="AP75" s="109">
        <f t="shared" si="143"/>
        <v>0</v>
      </c>
      <c r="AQ75" s="109">
        <f t="shared" si="143"/>
        <v>0</v>
      </c>
      <c r="AR75" s="109">
        <f t="shared" si="143"/>
        <v>0</v>
      </c>
      <c r="AS75" s="109">
        <f t="shared" si="143"/>
        <v>0</v>
      </c>
      <c r="AT75" s="109">
        <f t="shared" si="143"/>
        <v>0</v>
      </c>
      <c r="AU75" s="109">
        <f t="shared" si="143"/>
        <v>0</v>
      </c>
      <c r="AV75" s="109">
        <f t="shared" si="143"/>
        <v>0</v>
      </c>
      <c r="AW75" s="109">
        <f t="shared" si="143"/>
        <v>0</v>
      </c>
      <c r="AX75" s="109">
        <f t="shared" si="143"/>
        <v>0</v>
      </c>
      <c r="AY75" s="109">
        <f t="shared" si="143"/>
        <v>2</v>
      </c>
      <c r="AZ75" s="109">
        <f t="shared" si="143"/>
        <v>31171.84</v>
      </c>
      <c r="BA75" s="109">
        <f t="shared" si="143"/>
        <v>1</v>
      </c>
      <c r="BB75" s="109">
        <f t="shared" si="143"/>
        <v>15585.92</v>
      </c>
      <c r="BC75" s="109">
        <f t="shared" si="143"/>
        <v>0</v>
      </c>
      <c r="BD75" s="109">
        <f t="shared" si="143"/>
        <v>0</v>
      </c>
      <c r="BE75" s="109">
        <f t="shared" si="143"/>
        <v>0</v>
      </c>
      <c r="BF75" s="109">
        <f t="shared" si="143"/>
        <v>0</v>
      </c>
      <c r="BG75" s="109">
        <f t="shared" si="143"/>
        <v>0</v>
      </c>
      <c r="BH75" s="109">
        <f t="shared" si="143"/>
        <v>0</v>
      </c>
      <c r="BI75" s="109">
        <f t="shared" si="143"/>
        <v>0</v>
      </c>
      <c r="BJ75" s="109">
        <f t="shared" si="143"/>
        <v>0</v>
      </c>
      <c r="BK75" s="109">
        <f t="shared" si="143"/>
        <v>0</v>
      </c>
      <c r="BL75" s="109">
        <f t="shared" si="143"/>
        <v>0</v>
      </c>
      <c r="BM75" s="109">
        <f t="shared" si="143"/>
        <v>0</v>
      </c>
      <c r="BN75" s="109">
        <f t="shared" si="143"/>
        <v>0</v>
      </c>
      <c r="BO75" s="109">
        <f t="shared" si="143"/>
        <v>0</v>
      </c>
      <c r="BP75" s="109">
        <f t="shared" si="143"/>
        <v>0</v>
      </c>
      <c r="BQ75" s="109">
        <f t="shared" si="143"/>
        <v>7</v>
      </c>
      <c r="BR75" s="109">
        <f t="shared" si="143"/>
        <v>109101.44</v>
      </c>
      <c r="BS75" s="109">
        <f t="shared" si="143"/>
        <v>0</v>
      </c>
      <c r="BT75" s="109">
        <f t="shared" si="143"/>
        <v>0</v>
      </c>
      <c r="BU75" s="109">
        <f t="shared" si="143"/>
        <v>0</v>
      </c>
      <c r="BV75" s="109">
        <f t="shared" si="143"/>
        <v>0</v>
      </c>
      <c r="BW75" s="109">
        <f t="shared" si="143"/>
        <v>2</v>
      </c>
      <c r="BX75" s="109">
        <f t="shared" si="143"/>
        <v>31171.84</v>
      </c>
      <c r="BY75" s="109">
        <f t="shared" si="143"/>
        <v>0</v>
      </c>
      <c r="BZ75" s="109">
        <f t="shared" si="143"/>
        <v>0</v>
      </c>
      <c r="CA75" s="109">
        <f t="shared" si="143"/>
        <v>16</v>
      </c>
      <c r="CB75" s="109">
        <f t="shared" ref="CB75:EM75" si="144">SUM(CB76:CB79)</f>
        <v>264960.64000000001</v>
      </c>
      <c r="CC75" s="109">
        <f t="shared" si="144"/>
        <v>0</v>
      </c>
      <c r="CD75" s="109">
        <f t="shared" si="144"/>
        <v>0</v>
      </c>
      <c r="CE75" s="109">
        <f t="shared" si="144"/>
        <v>6</v>
      </c>
      <c r="CF75" s="109">
        <f t="shared" si="144"/>
        <v>93515.520000000004</v>
      </c>
      <c r="CG75" s="109">
        <f t="shared" si="144"/>
        <v>0</v>
      </c>
      <c r="CH75" s="109">
        <f t="shared" si="144"/>
        <v>0</v>
      </c>
      <c r="CI75" s="109">
        <f t="shared" si="144"/>
        <v>0</v>
      </c>
      <c r="CJ75" s="109">
        <f t="shared" si="144"/>
        <v>0</v>
      </c>
      <c r="CK75" s="109">
        <f t="shared" si="144"/>
        <v>0</v>
      </c>
      <c r="CL75" s="109">
        <f t="shared" si="144"/>
        <v>0</v>
      </c>
      <c r="CM75" s="109">
        <f t="shared" si="144"/>
        <v>0</v>
      </c>
      <c r="CN75" s="109">
        <f t="shared" si="144"/>
        <v>0</v>
      </c>
      <c r="CO75" s="109">
        <f t="shared" si="144"/>
        <v>0</v>
      </c>
      <c r="CP75" s="109">
        <f t="shared" si="144"/>
        <v>0</v>
      </c>
      <c r="CQ75" s="109">
        <f t="shared" si="144"/>
        <v>0</v>
      </c>
      <c r="CR75" s="109">
        <f t="shared" si="144"/>
        <v>0</v>
      </c>
      <c r="CS75" s="109">
        <f t="shared" si="144"/>
        <v>0</v>
      </c>
      <c r="CT75" s="109">
        <f t="shared" si="144"/>
        <v>0</v>
      </c>
      <c r="CU75" s="109">
        <f t="shared" si="144"/>
        <v>0</v>
      </c>
      <c r="CV75" s="109">
        <f t="shared" si="144"/>
        <v>0</v>
      </c>
      <c r="CW75" s="109">
        <f t="shared" si="144"/>
        <v>0</v>
      </c>
      <c r="CX75" s="109">
        <f t="shared" si="144"/>
        <v>0</v>
      </c>
      <c r="CY75" s="109">
        <f t="shared" si="144"/>
        <v>2</v>
      </c>
      <c r="CZ75" s="109">
        <f t="shared" si="144"/>
        <v>74812.415999999997</v>
      </c>
      <c r="DA75" s="109">
        <f t="shared" si="144"/>
        <v>0</v>
      </c>
      <c r="DB75" s="109">
        <f t="shared" si="144"/>
        <v>0</v>
      </c>
      <c r="DC75" s="109">
        <f t="shared" si="144"/>
        <v>15</v>
      </c>
      <c r="DD75" s="109">
        <f t="shared" si="144"/>
        <v>280546.56</v>
      </c>
      <c r="DE75" s="109">
        <f t="shared" si="144"/>
        <v>12</v>
      </c>
      <c r="DF75" s="109">
        <f t="shared" si="144"/>
        <v>224437.24799999999</v>
      </c>
      <c r="DG75" s="109">
        <f t="shared" si="144"/>
        <v>0</v>
      </c>
      <c r="DH75" s="109">
        <f t="shared" si="144"/>
        <v>0</v>
      </c>
      <c r="DI75" s="109">
        <f t="shared" si="144"/>
        <v>6</v>
      </c>
      <c r="DJ75" s="109">
        <f t="shared" si="144"/>
        <v>112218.624</v>
      </c>
      <c r="DK75" s="109">
        <f t="shared" si="144"/>
        <v>0</v>
      </c>
      <c r="DL75" s="109">
        <f t="shared" si="144"/>
        <v>0</v>
      </c>
      <c r="DM75" s="109">
        <f t="shared" si="144"/>
        <v>3</v>
      </c>
      <c r="DN75" s="109">
        <f t="shared" si="144"/>
        <v>56109.311999999998</v>
      </c>
      <c r="DO75" s="109">
        <f t="shared" si="144"/>
        <v>0</v>
      </c>
      <c r="DP75" s="109">
        <f t="shared" si="144"/>
        <v>0</v>
      </c>
      <c r="DQ75" s="109">
        <f t="shared" si="144"/>
        <v>0</v>
      </c>
      <c r="DR75" s="109">
        <f t="shared" si="144"/>
        <v>0</v>
      </c>
      <c r="DS75" s="109">
        <f t="shared" si="144"/>
        <v>10</v>
      </c>
      <c r="DT75" s="109">
        <f t="shared" si="144"/>
        <v>187031.03999999998</v>
      </c>
      <c r="DU75" s="109">
        <f t="shared" si="144"/>
        <v>1</v>
      </c>
      <c r="DV75" s="109">
        <f t="shared" si="144"/>
        <v>18703.103999999999</v>
      </c>
      <c r="DW75" s="109">
        <f t="shared" si="144"/>
        <v>0</v>
      </c>
      <c r="DX75" s="109">
        <f t="shared" si="144"/>
        <v>0</v>
      </c>
      <c r="DY75" s="109">
        <f t="shared" si="144"/>
        <v>0</v>
      </c>
      <c r="DZ75" s="109">
        <f t="shared" si="144"/>
        <v>0</v>
      </c>
      <c r="EA75" s="109">
        <f t="shared" si="144"/>
        <v>0</v>
      </c>
      <c r="EB75" s="109">
        <f t="shared" si="144"/>
        <v>0</v>
      </c>
      <c r="EC75" s="109">
        <f t="shared" si="144"/>
        <v>0</v>
      </c>
      <c r="ED75" s="109">
        <f t="shared" si="144"/>
        <v>0</v>
      </c>
      <c r="EE75" s="109">
        <f t="shared" si="144"/>
        <v>0</v>
      </c>
      <c r="EF75" s="109">
        <f t="shared" si="144"/>
        <v>0</v>
      </c>
      <c r="EG75" s="109">
        <f t="shared" si="144"/>
        <v>0</v>
      </c>
      <c r="EH75" s="109">
        <f t="shared" si="144"/>
        <v>0</v>
      </c>
      <c r="EI75" s="109">
        <f t="shared" si="144"/>
        <v>0</v>
      </c>
      <c r="EJ75" s="109">
        <f t="shared" si="144"/>
        <v>0</v>
      </c>
      <c r="EK75" s="109">
        <f t="shared" si="144"/>
        <v>0</v>
      </c>
      <c r="EL75" s="109">
        <f t="shared" si="144"/>
        <v>0</v>
      </c>
      <c r="EM75" s="109">
        <f t="shared" si="144"/>
        <v>0</v>
      </c>
      <c r="EN75" s="109">
        <f t="shared" ref="EN75:ER75" si="145">SUM(EN76:EN79)</f>
        <v>0</v>
      </c>
      <c r="EO75" s="109"/>
      <c r="EP75" s="109"/>
      <c r="EQ75" s="109">
        <f t="shared" si="145"/>
        <v>88</v>
      </c>
      <c r="ER75" s="109">
        <f t="shared" si="145"/>
        <v>1639638.7840000002</v>
      </c>
    </row>
    <row r="76" spans="1:148" s="110" customFormat="1" ht="30" customHeight="1" x14ac:dyDescent="0.25">
      <c r="A76" s="53"/>
      <c r="B76" s="53">
        <v>48</v>
      </c>
      <c r="C76" s="56" t="s">
        <v>283</v>
      </c>
      <c r="D76" s="131" t="s">
        <v>284</v>
      </c>
      <c r="E76" s="58">
        <v>13916</v>
      </c>
      <c r="F76" s="59">
        <v>1.6</v>
      </c>
      <c r="G76" s="60"/>
      <c r="H76" s="61">
        <v>1</v>
      </c>
      <c r="I76" s="107"/>
      <c r="J76" s="107"/>
      <c r="K76" s="101">
        <v>1.4</v>
      </c>
      <c r="L76" s="101">
        <v>1.68</v>
      </c>
      <c r="M76" s="101">
        <v>2.23</v>
      </c>
      <c r="N76" s="104">
        <v>2.57</v>
      </c>
      <c r="O76" s="63"/>
      <c r="P76" s="64">
        <f>O76*E76*F76*H76*K76*$P$10</f>
        <v>0</v>
      </c>
      <c r="Q76" s="105"/>
      <c r="R76" s="64">
        <f>Q76*E76*F76*H76*K76*$R$10</f>
        <v>0</v>
      </c>
      <c r="S76" s="65">
        <v>0</v>
      </c>
      <c r="T76" s="65">
        <f>S76*E76*F76*H76*K76*$T$10</f>
        <v>0</v>
      </c>
      <c r="U76" s="63">
        <v>0</v>
      </c>
      <c r="V76" s="64">
        <f>SUM(U76*E76*F76*H76*K76*$V$10)</f>
        <v>0</v>
      </c>
      <c r="W76" s="63"/>
      <c r="X76" s="65">
        <f>SUM(W76*E76*F76*H76*K76*$X$10)</f>
        <v>0</v>
      </c>
      <c r="Y76" s="63"/>
      <c r="Z76" s="64">
        <f>SUM(Y76*E76*F76*H76*K76*$Z$10)</f>
        <v>0</v>
      </c>
      <c r="AA76" s="65">
        <v>4</v>
      </c>
      <c r="AB76" s="64">
        <f>SUM(AA76*E76*F76*H76*K76*$AB$10)</f>
        <v>124687.36</v>
      </c>
      <c r="AC76" s="64"/>
      <c r="AD76" s="64"/>
      <c r="AE76" s="65">
        <v>0</v>
      </c>
      <c r="AF76" s="64">
        <f>SUM(AE76*E76*F76*H76*K76*$AF$10)</f>
        <v>0</v>
      </c>
      <c r="AG76" s="65"/>
      <c r="AH76" s="64">
        <f>SUM(AG76*E76*F76*H76*L76*$AH$10)</f>
        <v>0</v>
      </c>
      <c r="AI76" s="65"/>
      <c r="AJ76" s="64">
        <f>SUM(AI76*E76*F76*H76*L76*$AJ$10)</f>
        <v>0</v>
      </c>
      <c r="AK76" s="63"/>
      <c r="AL76" s="64">
        <f>SUM(AK76*E76*F76*H76*K76*$AL$10)</f>
        <v>0</v>
      </c>
      <c r="AM76" s="65"/>
      <c r="AN76" s="65">
        <f>SUM(AM76*E76*F76*H76*K76*$AN$10)</f>
        <v>0</v>
      </c>
      <c r="AO76" s="63">
        <v>0</v>
      </c>
      <c r="AP76" s="64">
        <f>SUM(AO76*E76*F76*H76*K76*$AP$10)</f>
        <v>0</v>
      </c>
      <c r="AQ76" s="109"/>
      <c r="AR76" s="64">
        <f>SUM(AQ76*E76*F76*H76*K76*$AR$10)</f>
        <v>0</v>
      </c>
      <c r="AS76" s="65">
        <v>0</v>
      </c>
      <c r="AT76" s="64">
        <f>SUM(E76*F76*H76*K76*AS76*$AT$10)</f>
        <v>0</v>
      </c>
      <c r="AU76" s="65"/>
      <c r="AV76" s="64">
        <f>SUM(AU76*E76*F76*H76*K76*$AV$10)</f>
        <v>0</v>
      </c>
      <c r="AW76" s="63"/>
      <c r="AX76" s="64">
        <f>SUM(AW76*E76*F76*H76*K76*$AX$10)</f>
        <v>0</v>
      </c>
      <c r="AY76" s="63"/>
      <c r="AZ76" s="65">
        <f>SUM(AY76*E76*F76*H76*K76*$AZ$10)</f>
        <v>0</v>
      </c>
      <c r="BA76" s="63"/>
      <c r="BB76" s="64">
        <f>SUM(BA76*E76*F76*H76*K76*$BB$10)</f>
        <v>0</v>
      </c>
      <c r="BC76" s="63"/>
      <c r="BD76" s="64">
        <f>SUM(BC76*E76*F76*H76*K76*$BD$10)</f>
        <v>0</v>
      </c>
      <c r="BE76" s="63"/>
      <c r="BF76" s="64">
        <f>SUM(BE76*E76*F76*H76*K76*$BF$10)</f>
        <v>0</v>
      </c>
      <c r="BG76" s="63"/>
      <c r="BH76" s="64">
        <f>SUM(BG76*E76*F76*H76*K76*$BH$10)</f>
        <v>0</v>
      </c>
      <c r="BI76" s="63"/>
      <c r="BJ76" s="64">
        <f>BI76*E76*F76*H76*K76*$BJ$10</f>
        <v>0</v>
      </c>
      <c r="BK76" s="63"/>
      <c r="BL76" s="64">
        <f>BK76*E76*F76*H76*K76*$BL$10</f>
        <v>0</v>
      </c>
      <c r="BM76" s="63"/>
      <c r="BN76" s="64">
        <f>BM76*E76*F76*H76*K76*$BN$10</f>
        <v>0</v>
      </c>
      <c r="BO76" s="63"/>
      <c r="BP76" s="64">
        <f>SUM(BO76*E76*F76*H76*K76*$BP$10)</f>
        <v>0</v>
      </c>
      <c r="BQ76" s="63"/>
      <c r="BR76" s="64">
        <f>SUM(BQ76*E76*F76*H76*K76*$BR$10)</f>
        <v>0</v>
      </c>
      <c r="BS76" s="63"/>
      <c r="BT76" s="64">
        <f>SUM(BS76*E76*F76*H76*K76*$BT$10)</f>
        <v>0</v>
      </c>
      <c r="BU76" s="63"/>
      <c r="BV76" s="64">
        <f>SUM(BU76*E76*F76*H76*K76*$BV$10)</f>
        <v>0</v>
      </c>
      <c r="BW76" s="63"/>
      <c r="BX76" s="64">
        <f>SUM(BW76*E76*F76*H76*K76*$BX$10)</f>
        <v>0</v>
      </c>
      <c r="BY76" s="67"/>
      <c r="BZ76" s="68">
        <f>BY76*E76*F76*H76*K76*$BZ$10</f>
        <v>0</v>
      </c>
      <c r="CA76" s="63">
        <v>1</v>
      </c>
      <c r="CB76" s="64">
        <f>SUM(CA76*E76*F76*H76*K76*$CB$10)</f>
        <v>31171.84</v>
      </c>
      <c r="CC76" s="65"/>
      <c r="CD76" s="64">
        <f>SUM(CC76*E76*F76*H76*K76*$CD$10)</f>
        <v>0</v>
      </c>
      <c r="CE76" s="63"/>
      <c r="CF76" s="64">
        <f>SUM(CE76*E76*F76*H76*K76*$CF$10)</f>
        <v>0</v>
      </c>
      <c r="CG76" s="63">
        <v>0</v>
      </c>
      <c r="CH76" s="64">
        <f>SUM(CG76*E76*F76*H76*K76*$CH$10)</f>
        <v>0</v>
      </c>
      <c r="CI76" s="63">
        <v>0</v>
      </c>
      <c r="CJ76" s="64">
        <f>CI76*E76*F76*H76*K76*$CJ$10</f>
        <v>0</v>
      </c>
      <c r="CK76" s="63"/>
      <c r="CL76" s="64">
        <f>SUM(CK76*E76*F76*H76*K76*$CL$10)</f>
        <v>0</v>
      </c>
      <c r="CM76" s="65"/>
      <c r="CN76" s="64">
        <f>SUM(CM76*E76*F76*H76*L76*$CN$10)</f>
        <v>0</v>
      </c>
      <c r="CO76" s="63"/>
      <c r="CP76" s="64">
        <f>SUM(CO76*E76*F76*H76*L76*$CP$10)</f>
        <v>0</v>
      </c>
      <c r="CQ76" s="63">
        <v>0</v>
      </c>
      <c r="CR76" s="64">
        <f>SUM(CQ76*E76*F76*H76*L76*$CR$10)</f>
        <v>0</v>
      </c>
      <c r="CS76" s="65"/>
      <c r="CT76" s="64">
        <f>SUM(CS76*E76*F76*H76*L76*$CT$10)</f>
        <v>0</v>
      </c>
      <c r="CU76" s="65"/>
      <c r="CV76" s="64">
        <f>SUM(CU76*E76*F76*H76*L76*$CV$10)</f>
        <v>0</v>
      </c>
      <c r="CW76" s="65"/>
      <c r="CX76" s="64">
        <f>SUM(CW76*E76*F76*H76*L76*$CX$10)</f>
        <v>0</v>
      </c>
      <c r="CY76" s="63">
        <v>2</v>
      </c>
      <c r="CZ76" s="64">
        <f>SUM(CY76*E76*F76*H76*L76*$CZ$10)</f>
        <v>74812.415999999997</v>
      </c>
      <c r="DA76" s="63">
        <v>0</v>
      </c>
      <c r="DB76" s="64">
        <f>SUM(DA76*E76*F76*H76*L76*$DB$10)</f>
        <v>0</v>
      </c>
      <c r="DC76" s="63">
        <v>0</v>
      </c>
      <c r="DD76" s="64">
        <f>SUM(DC76*E76*F76*H76*L76*$DD$10)</f>
        <v>0</v>
      </c>
      <c r="DE76" s="65">
        <v>0</v>
      </c>
      <c r="DF76" s="64">
        <f>SUM(DE76*E76*F76*H76*L76*$DF$10)</f>
        <v>0</v>
      </c>
      <c r="DG76" s="63">
        <v>0</v>
      </c>
      <c r="DH76" s="64">
        <f>SUM(DG76*E76*F76*H76*L76*$DH$10)</f>
        <v>0</v>
      </c>
      <c r="DI76" s="63">
        <v>0</v>
      </c>
      <c r="DJ76" s="64">
        <f>SUM(DI76*E76*F76*H76*L76*$DJ$10)</f>
        <v>0</v>
      </c>
      <c r="DK76" s="63">
        <v>0</v>
      </c>
      <c r="DL76" s="64">
        <f>SUM(DK76*E76*F76*H76*L76*$DL$10)</f>
        <v>0</v>
      </c>
      <c r="DM76" s="63">
        <v>0</v>
      </c>
      <c r="DN76" s="64">
        <f>SUM(DM76*E76*F76*H76*L76*$DN$10)</f>
        <v>0</v>
      </c>
      <c r="DO76" s="63"/>
      <c r="DP76" s="64">
        <f>SUM(DO76*E76*F76*H76*L76*$DP$10)</f>
        <v>0</v>
      </c>
      <c r="DQ76" s="63"/>
      <c r="DR76" s="64">
        <f>DQ76*E76*F76*H76*L76*$DR$10</f>
        <v>0</v>
      </c>
      <c r="DS76" s="63"/>
      <c r="DT76" s="64">
        <f>SUM(DS76*E76*F76*H76*L76*$DT$10)</f>
        <v>0</v>
      </c>
      <c r="DU76" s="63"/>
      <c r="DV76" s="64">
        <f>SUM(DU76*E76*F76*H76*L76*$DV$10)</f>
        <v>0</v>
      </c>
      <c r="DW76" s="63">
        <v>0</v>
      </c>
      <c r="DX76" s="64">
        <f>SUM(DW76*E76*F76*H76*M76*$DX$10)</f>
        <v>0</v>
      </c>
      <c r="DY76" s="63"/>
      <c r="DZ76" s="64">
        <f>SUM(DY76*E76*F76*H76*N76*$DZ$10)</f>
        <v>0</v>
      </c>
      <c r="EA76" s="109"/>
      <c r="EB76" s="64">
        <f>SUM(EA76*E76*F76*H76*K76*$EB$10)</f>
        <v>0</v>
      </c>
      <c r="EC76" s="63"/>
      <c r="ED76" s="64">
        <f>SUM(EC76*E76*F76*H76*K76*$ED$10)</f>
        <v>0</v>
      </c>
      <c r="EE76" s="63"/>
      <c r="EF76" s="64">
        <f>SUM(EE76*E76*F76*H76*K76*$EF$10)</f>
        <v>0</v>
      </c>
      <c r="EG76" s="63"/>
      <c r="EH76" s="64">
        <f>SUM(EG76*E76*F76*H76*K76*$EH$10)</f>
        <v>0</v>
      </c>
      <c r="EI76" s="63"/>
      <c r="EJ76" s="64">
        <f>EI76*E76*F76*H76*K76*$EJ$10</f>
        <v>0</v>
      </c>
      <c r="EK76" s="63"/>
      <c r="EL76" s="64">
        <f>EK76*E76*F76*H76*K76*$EL$10</f>
        <v>0</v>
      </c>
      <c r="EM76" s="63"/>
      <c r="EN76" s="64"/>
      <c r="EO76" s="69"/>
      <c r="EP76" s="69"/>
      <c r="EQ76" s="70">
        <f t="shared" ref="EQ76:ER79" si="146">SUM(O76,Y76,Q76,S76,AA76,U76,W76,AE76,AG76,AI76,AK76,AM76,AS76,AU76,AW76,AQ76,CM76,CS76,CW76,CA76,CC76,DC76,DE76,DG76,DI76,DK76,DM76,DO76,AY76,AO76,BA76,BC76,BE76,BG76,BI76,BK76,BM76,BO76,BQ76,BS76,BU76,EE76,EG76,EA76,EC76,BW76,BY76,CU76,CO76,CQ76,CY76,DA76,CE76,CG76,CI76,CK76,DQ76,DS76,DU76,DW76,DY76,EI76,EK76,EM76)</f>
        <v>7</v>
      </c>
      <c r="ER76" s="70">
        <f t="shared" si="146"/>
        <v>230671.61600000001</v>
      </c>
    </row>
    <row r="77" spans="1:148" s="1" customFormat="1" ht="30" customHeight="1" x14ac:dyDescent="0.25">
      <c r="A77" s="55"/>
      <c r="B77" s="53">
        <v>49</v>
      </c>
      <c r="C77" s="56" t="s">
        <v>285</v>
      </c>
      <c r="D77" s="131" t="s">
        <v>286</v>
      </c>
      <c r="E77" s="58">
        <v>13916</v>
      </c>
      <c r="F77" s="59">
        <v>3.25</v>
      </c>
      <c r="G77" s="60"/>
      <c r="H77" s="61">
        <v>1</v>
      </c>
      <c r="I77" s="107"/>
      <c r="J77" s="107"/>
      <c r="K77" s="101">
        <v>1.4</v>
      </c>
      <c r="L77" s="101">
        <v>1.68</v>
      </c>
      <c r="M77" s="101">
        <v>2.23</v>
      </c>
      <c r="N77" s="104">
        <v>2.57</v>
      </c>
      <c r="O77" s="63"/>
      <c r="P77" s="64">
        <f>O77*E77*F77*H77*K77*$P$10</f>
        <v>0</v>
      </c>
      <c r="Q77" s="105"/>
      <c r="R77" s="64">
        <f>Q77*E77*F77*H77*K77*$R$10</f>
        <v>0</v>
      </c>
      <c r="S77" s="65"/>
      <c r="T77" s="65">
        <f>S77*E77*F77*H77*K77*$T$10</f>
        <v>0</v>
      </c>
      <c r="U77" s="63"/>
      <c r="V77" s="64">
        <f>SUM(U77*E77*F77*H77*K77*$V$10)</f>
        <v>0</v>
      </c>
      <c r="W77" s="63"/>
      <c r="X77" s="65">
        <f>SUM(W77*E77*F77*H77*K77*$X$10)</f>
        <v>0</v>
      </c>
      <c r="Y77" s="63"/>
      <c r="Z77" s="64">
        <f>SUM(Y77*E77*F77*H77*K77*$Z$10)</f>
        <v>0</v>
      </c>
      <c r="AA77" s="65"/>
      <c r="AB77" s="64">
        <f>SUM(AA77*E77*F77*H77*K77*$AB$10)</f>
        <v>0</v>
      </c>
      <c r="AC77" s="64"/>
      <c r="AD77" s="64"/>
      <c r="AE77" s="65"/>
      <c r="AF77" s="64">
        <f>SUM(AE77*E77*F77*H77*K77*$AF$10)</f>
        <v>0</v>
      </c>
      <c r="AG77" s="65"/>
      <c r="AH77" s="64">
        <f>SUM(AG77*E77*F77*H77*L77*$AH$10)</f>
        <v>0</v>
      </c>
      <c r="AI77" s="65"/>
      <c r="AJ77" s="64">
        <f>SUM(AI77*E77*F77*H77*L77*$AJ$10)</f>
        <v>0</v>
      </c>
      <c r="AK77" s="63"/>
      <c r="AL77" s="64">
        <f>SUM(AK77*E77*F77*H77*K77*$AL$10)</f>
        <v>0</v>
      </c>
      <c r="AM77" s="65"/>
      <c r="AN77" s="65">
        <f>SUM(AM77*E77*F77*H77*K77*$AN$10)</f>
        <v>0</v>
      </c>
      <c r="AO77" s="63"/>
      <c r="AP77" s="64">
        <f>SUM(AO77*E77*F77*H77*K77*$AP$10)</f>
        <v>0</v>
      </c>
      <c r="AQ77" s="63"/>
      <c r="AR77" s="64">
        <f>SUM(AQ77*E77*F77*H77*K77*$AR$10)</f>
        <v>0</v>
      </c>
      <c r="AS77" s="65"/>
      <c r="AT77" s="64">
        <f>SUM(E77*F77*H77*K77*AS77*$AT$10)</f>
        <v>0</v>
      </c>
      <c r="AU77" s="65"/>
      <c r="AV77" s="64">
        <f>SUM(AU77*E77*F77*H77*K77*$AV$10)</f>
        <v>0</v>
      </c>
      <c r="AW77" s="63"/>
      <c r="AX77" s="64">
        <f>SUM(AW77*E77*F77*H77*K77*$AX$10)</f>
        <v>0</v>
      </c>
      <c r="AY77" s="63"/>
      <c r="AZ77" s="65">
        <f>SUM(AY77*E77*F77*H77*K77*$AZ$10)</f>
        <v>0</v>
      </c>
      <c r="BA77" s="63"/>
      <c r="BB77" s="64">
        <f>SUM(BA77*E77*F77*H77*K77*$BB$10)</f>
        <v>0</v>
      </c>
      <c r="BC77" s="63"/>
      <c r="BD77" s="64">
        <f>SUM(BC77*E77*F77*H77*K77*$BD$10)</f>
        <v>0</v>
      </c>
      <c r="BE77" s="63"/>
      <c r="BF77" s="64">
        <f>SUM(BE77*E77*F77*H77*K77*$BF$10)</f>
        <v>0</v>
      </c>
      <c r="BG77" s="63"/>
      <c r="BH77" s="64">
        <f>SUM(BG77*E77*F77*H77*K77*$BH$10)</f>
        <v>0</v>
      </c>
      <c r="BI77" s="63"/>
      <c r="BJ77" s="64">
        <f>BI77*E77*F77*H77*K77*$BJ$10</f>
        <v>0</v>
      </c>
      <c r="BK77" s="63"/>
      <c r="BL77" s="64">
        <f>BK77*E77*F77*H77*K77*$BL$10</f>
        <v>0</v>
      </c>
      <c r="BM77" s="63"/>
      <c r="BN77" s="64">
        <f>BM77*E77*F77*H77*K77*$BN$10</f>
        <v>0</v>
      </c>
      <c r="BO77" s="63"/>
      <c r="BP77" s="64">
        <f>SUM(BO77*E77*F77*H77*K77*$BP$10)</f>
        <v>0</v>
      </c>
      <c r="BQ77" s="63"/>
      <c r="BR77" s="64">
        <f>SUM(BQ77*E77*F77*H77*K77*$BR$10)</f>
        <v>0</v>
      </c>
      <c r="BS77" s="63"/>
      <c r="BT77" s="64">
        <f>SUM(BS77*E77*F77*H77*K77*$BT$10)</f>
        <v>0</v>
      </c>
      <c r="BU77" s="63"/>
      <c r="BV77" s="64">
        <f>SUM(BU77*E77*F77*H77*K77*$BV$10)</f>
        <v>0</v>
      </c>
      <c r="BW77" s="63"/>
      <c r="BX77" s="64">
        <f>SUM(BW77*E77*F77*H77*K77*$BX$10)</f>
        <v>0</v>
      </c>
      <c r="BY77" s="67"/>
      <c r="BZ77" s="68">
        <f>BY77*E77*F77*H77*K77*$BZ$10</f>
        <v>0</v>
      </c>
      <c r="CA77" s="63"/>
      <c r="CB77" s="64">
        <f>SUM(CA77*E77*F77*H77*K77*$CB$10)</f>
        <v>0</v>
      </c>
      <c r="CC77" s="65"/>
      <c r="CD77" s="64">
        <f>SUM(CC77*E77*F77*H77*K77*$CD$10)</f>
        <v>0</v>
      </c>
      <c r="CE77" s="63"/>
      <c r="CF77" s="64">
        <f>SUM(CE77*E77*F77*H77*K77*$CF$10)</f>
        <v>0</v>
      </c>
      <c r="CG77" s="63"/>
      <c r="CH77" s="64">
        <f>SUM(CG77*E77*F77*H77*K77*$CH$10)</f>
        <v>0</v>
      </c>
      <c r="CI77" s="63"/>
      <c r="CJ77" s="64">
        <f>CI77*E77*F77*H77*K77*$CJ$10</f>
        <v>0</v>
      </c>
      <c r="CK77" s="63"/>
      <c r="CL77" s="64">
        <f>SUM(CK77*E77*F77*H77*K77*$CL$10)</f>
        <v>0</v>
      </c>
      <c r="CM77" s="65"/>
      <c r="CN77" s="64">
        <f>SUM(CM77*E77*F77*H77*L77*$CN$10)</f>
        <v>0</v>
      </c>
      <c r="CO77" s="63"/>
      <c r="CP77" s="64">
        <f>SUM(CO77*E77*F77*H77*L77*$CP$10)</f>
        <v>0</v>
      </c>
      <c r="CQ77" s="63"/>
      <c r="CR77" s="64">
        <f>SUM(CQ77*E77*F77*H77*L77*$CR$10)</f>
        <v>0</v>
      </c>
      <c r="CS77" s="65"/>
      <c r="CT77" s="64">
        <f>SUM(CS77*E77*F77*H77*L77*$CT$10)</f>
        <v>0</v>
      </c>
      <c r="CU77" s="65"/>
      <c r="CV77" s="64">
        <f>SUM(CU77*E77*F77*H77*L77*$CV$10)</f>
        <v>0</v>
      </c>
      <c r="CW77" s="65"/>
      <c r="CX77" s="64">
        <f>SUM(CW77*E77*F77*H77*L77*$CX$10)</f>
        <v>0</v>
      </c>
      <c r="CY77" s="63"/>
      <c r="CZ77" s="64">
        <f>SUM(CY77*E77*F77*H77*L77*$CZ$10)</f>
        <v>0</v>
      </c>
      <c r="DA77" s="63"/>
      <c r="DB77" s="64">
        <f>SUM(DA77*E77*F77*H77*L77*$DB$10)</f>
        <v>0</v>
      </c>
      <c r="DC77" s="63"/>
      <c r="DD77" s="64">
        <f>SUM(DC77*E77*F77*H77*L77*$DD$10)</f>
        <v>0</v>
      </c>
      <c r="DE77" s="65"/>
      <c r="DF77" s="64">
        <f>SUM(DE77*E77*F77*H77*L77*$DF$10)</f>
        <v>0</v>
      </c>
      <c r="DG77" s="63"/>
      <c r="DH77" s="64">
        <f>SUM(DG77*E77*F77*H77*L77*$DH$10)</f>
        <v>0</v>
      </c>
      <c r="DI77" s="63"/>
      <c r="DJ77" s="64">
        <f>SUM(DI77*E77*F77*H77*L77*$DJ$10)</f>
        <v>0</v>
      </c>
      <c r="DK77" s="63"/>
      <c r="DL77" s="64">
        <f>SUM(DK77*E77*F77*H77*L77*$DL$10)</f>
        <v>0</v>
      </c>
      <c r="DM77" s="63"/>
      <c r="DN77" s="64">
        <f>SUM(DM77*E77*F77*H77*L77*$DN$10)</f>
        <v>0</v>
      </c>
      <c r="DO77" s="63"/>
      <c r="DP77" s="64">
        <f>SUM(DO77*E77*F77*H77*L77*$DP$10)</f>
        <v>0</v>
      </c>
      <c r="DQ77" s="63"/>
      <c r="DR77" s="64">
        <f>DQ77*E77*F77*H77*L77*$DR$10</f>
        <v>0</v>
      </c>
      <c r="DS77" s="63"/>
      <c r="DT77" s="64">
        <f>SUM(DS77*E77*F77*H77*L77*$DT$10)</f>
        <v>0</v>
      </c>
      <c r="DU77" s="63"/>
      <c r="DV77" s="64">
        <f>SUM(DU77*E77*F77*H77*L77*$DV$10)</f>
        <v>0</v>
      </c>
      <c r="DW77" s="63"/>
      <c r="DX77" s="64">
        <f>SUM(DW77*E77*F77*H77*M77*$DX$10)</f>
        <v>0</v>
      </c>
      <c r="DY77" s="63"/>
      <c r="DZ77" s="64">
        <f>SUM(DY77*E77*F77*H77*N77*$DZ$10)</f>
        <v>0</v>
      </c>
      <c r="EA77" s="63"/>
      <c r="EB77" s="64">
        <f>SUM(EA77*E77*F77*H77*K77*$EB$10)</f>
        <v>0</v>
      </c>
      <c r="EC77" s="63"/>
      <c r="ED77" s="64">
        <f>SUM(EC77*E77*F77*H77*K77*$ED$10)</f>
        <v>0</v>
      </c>
      <c r="EE77" s="63"/>
      <c r="EF77" s="64">
        <f>SUM(EE77*E77*F77*H77*K77*$EF$10)</f>
        <v>0</v>
      </c>
      <c r="EG77" s="63"/>
      <c r="EH77" s="64">
        <f>SUM(EG77*E77*F77*H77*K77*$EH$10)</f>
        <v>0</v>
      </c>
      <c r="EI77" s="63"/>
      <c r="EJ77" s="64">
        <f>EI77*E77*F77*H77*K77*$EJ$10</f>
        <v>0</v>
      </c>
      <c r="EK77" s="63"/>
      <c r="EL77" s="64">
        <f>EK77*E77*F77*H77*K77*$EL$10</f>
        <v>0</v>
      </c>
      <c r="EM77" s="63"/>
      <c r="EN77" s="64"/>
      <c r="EO77" s="69"/>
      <c r="EP77" s="69"/>
      <c r="EQ77" s="70">
        <f t="shared" si="146"/>
        <v>0</v>
      </c>
      <c r="ER77" s="70">
        <f t="shared" si="146"/>
        <v>0</v>
      </c>
    </row>
    <row r="78" spans="1:148" s="1" customFormat="1" ht="30" customHeight="1" x14ac:dyDescent="0.25">
      <c r="A78" s="55"/>
      <c r="B78" s="53">
        <v>50</v>
      </c>
      <c r="C78" s="56" t="s">
        <v>287</v>
      </c>
      <c r="D78" s="130" t="s">
        <v>288</v>
      </c>
      <c r="E78" s="58">
        <v>13916</v>
      </c>
      <c r="F78" s="59">
        <v>3.18</v>
      </c>
      <c r="G78" s="60"/>
      <c r="H78" s="61">
        <v>1</v>
      </c>
      <c r="I78" s="107"/>
      <c r="J78" s="107"/>
      <c r="K78" s="101">
        <v>1.4</v>
      </c>
      <c r="L78" s="101">
        <v>1.68</v>
      </c>
      <c r="M78" s="101">
        <v>2.23</v>
      </c>
      <c r="N78" s="104">
        <v>2.57</v>
      </c>
      <c r="O78" s="63"/>
      <c r="P78" s="64">
        <f>O78*E78*F78*H78*K78*$P$10</f>
        <v>0</v>
      </c>
      <c r="Q78" s="105"/>
      <c r="R78" s="64">
        <f>Q78*E78*F78*H78*K78*$R$10</f>
        <v>0</v>
      </c>
      <c r="S78" s="65"/>
      <c r="T78" s="65">
        <f>S78*E78*F78*H78*K78*$T$10</f>
        <v>0</v>
      </c>
      <c r="U78" s="63"/>
      <c r="V78" s="64">
        <f>SUM(U78*E78*F78*H78*K78*$V$10)</f>
        <v>0</v>
      </c>
      <c r="W78" s="63"/>
      <c r="X78" s="65">
        <f>SUM(W78*E78*F78*H78*K78*$X$10)</f>
        <v>0</v>
      </c>
      <c r="Y78" s="63"/>
      <c r="Z78" s="64">
        <f>SUM(Y78*E78*F78*H78*K78*$Z$10)</f>
        <v>0</v>
      </c>
      <c r="AA78" s="65"/>
      <c r="AB78" s="64">
        <f>SUM(AA78*E78*F78*H78*K78*$AB$10)</f>
        <v>0</v>
      </c>
      <c r="AC78" s="64"/>
      <c r="AD78" s="64"/>
      <c r="AE78" s="65"/>
      <c r="AF78" s="64">
        <f>SUM(AE78*E78*F78*H78*K78*$AF$10)</f>
        <v>0</v>
      </c>
      <c r="AG78" s="65"/>
      <c r="AH78" s="64">
        <f>SUM(AG78*E78*F78*H78*L78*$AH$10)</f>
        <v>0</v>
      </c>
      <c r="AI78" s="65"/>
      <c r="AJ78" s="64">
        <f>SUM(AI78*E78*F78*H78*L78*$AJ$10)</f>
        <v>0</v>
      </c>
      <c r="AK78" s="63"/>
      <c r="AL78" s="64">
        <f>SUM(AK78*E78*F78*H78*K78*$AL$10)</f>
        <v>0</v>
      </c>
      <c r="AM78" s="65"/>
      <c r="AN78" s="65">
        <f>SUM(AM78*E78*F78*H78*K78*$AN$10)</f>
        <v>0</v>
      </c>
      <c r="AO78" s="63"/>
      <c r="AP78" s="64">
        <f>SUM(AO78*E78*F78*H78*K78*$AP$10)</f>
        <v>0</v>
      </c>
      <c r="AQ78" s="63"/>
      <c r="AR78" s="64">
        <f>SUM(AQ78*E78*F78*H78*K78*$AR$10)</f>
        <v>0</v>
      </c>
      <c r="AS78" s="65"/>
      <c r="AT78" s="64">
        <f>SUM(E78*F78*H78*K78*AS78*$AT$10)</f>
        <v>0</v>
      </c>
      <c r="AU78" s="65"/>
      <c r="AV78" s="64">
        <f>SUM(AU78*E78*F78*H78*K78*$AV$10)</f>
        <v>0</v>
      </c>
      <c r="AW78" s="63"/>
      <c r="AX78" s="64">
        <f>SUM(AW78*E78*F78*H78*K78*$AX$10)</f>
        <v>0</v>
      </c>
      <c r="AY78" s="63"/>
      <c r="AZ78" s="65">
        <f>SUM(AY78*E78*F78*H78*K78*$AZ$10)</f>
        <v>0</v>
      </c>
      <c r="BA78" s="63"/>
      <c r="BB78" s="64">
        <f>SUM(BA78*E78*F78*H78*K78*$BB$10)</f>
        <v>0</v>
      </c>
      <c r="BC78" s="63"/>
      <c r="BD78" s="64">
        <f>SUM(BC78*E78*F78*H78*K78*$BD$10)</f>
        <v>0</v>
      </c>
      <c r="BE78" s="63"/>
      <c r="BF78" s="64">
        <f>SUM(BE78*E78*F78*H78*K78*$BF$10)</f>
        <v>0</v>
      </c>
      <c r="BG78" s="63"/>
      <c r="BH78" s="64">
        <f>SUM(BG78*E78*F78*H78*K78*$BH$10)</f>
        <v>0</v>
      </c>
      <c r="BI78" s="63"/>
      <c r="BJ78" s="64">
        <f>BI78*E78*F78*H78*K78*$BJ$10</f>
        <v>0</v>
      </c>
      <c r="BK78" s="63"/>
      <c r="BL78" s="64">
        <f>BK78*E78*F78*H78*K78*$BL$10</f>
        <v>0</v>
      </c>
      <c r="BM78" s="63"/>
      <c r="BN78" s="64">
        <f>BM78*E78*F78*H78*K78*$BN$10</f>
        <v>0</v>
      </c>
      <c r="BO78" s="63"/>
      <c r="BP78" s="64">
        <f>SUM(BO78*E78*F78*H78*K78*$BP$10)</f>
        <v>0</v>
      </c>
      <c r="BQ78" s="63"/>
      <c r="BR78" s="64">
        <f>SUM(BQ78*E78*F78*H78*K78*$BR$10)</f>
        <v>0</v>
      </c>
      <c r="BS78" s="63"/>
      <c r="BT78" s="64">
        <f>SUM(BS78*E78*F78*H78*K78*$BT$10)</f>
        <v>0</v>
      </c>
      <c r="BU78" s="63"/>
      <c r="BV78" s="64">
        <f>SUM(BU78*E78*F78*H78*K78*$BV$10)</f>
        <v>0</v>
      </c>
      <c r="BW78" s="63"/>
      <c r="BX78" s="64">
        <f>SUM(BW78*E78*F78*H78*K78*$BX$10)</f>
        <v>0</v>
      </c>
      <c r="BY78" s="67"/>
      <c r="BZ78" s="68">
        <f>BY78*E78*F78*H78*K78*$BZ$10</f>
        <v>0</v>
      </c>
      <c r="CA78" s="63"/>
      <c r="CB78" s="64">
        <f>SUM(CA78*E78*F78*H78*K78*$CB$10)</f>
        <v>0</v>
      </c>
      <c r="CC78" s="65"/>
      <c r="CD78" s="64">
        <f>SUM(CC78*E78*F78*H78*K78*$CD$10)</f>
        <v>0</v>
      </c>
      <c r="CE78" s="63"/>
      <c r="CF78" s="64">
        <f>SUM(CE78*E78*F78*H78*K78*$CF$10)</f>
        <v>0</v>
      </c>
      <c r="CG78" s="63"/>
      <c r="CH78" s="64">
        <f>SUM(CG78*E78*F78*H78*K78*$CH$10)</f>
        <v>0</v>
      </c>
      <c r="CI78" s="63"/>
      <c r="CJ78" s="64">
        <f>CI78*E78*F78*H78*K78*$CJ$10</f>
        <v>0</v>
      </c>
      <c r="CK78" s="63"/>
      <c r="CL78" s="64">
        <f>SUM(CK78*E78*F78*H78*K78*$CL$10)</f>
        <v>0</v>
      </c>
      <c r="CM78" s="65"/>
      <c r="CN78" s="64">
        <f>SUM(CM78*E78*F78*H78*L78*$CN$10)</f>
        <v>0</v>
      </c>
      <c r="CO78" s="63"/>
      <c r="CP78" s="64">
        <f>SUM(CO78*E78*F78*H78*L78*$CP$10)</f>
        <v>0</v>
      </c>
      <c r="CQ78" s="63"/>
      <c r="CR78" s="64">
        <f>SUM(CQ78*E78*F78*H78*L78*$CR$10)</f>
        <v>0</v>
      </c>
      <c r="CS78" s="65"/>
      <c r="CT78" s="64">
        <f>SUM(CS78*E78*F78*H78*L78*$CT$10)</f>
        <v>0</v>
      </c>
      <c r="CU78" s="65"/>
      <c r="CV78" s="64">
        <f>SUM(CU78*E78*F78*H78*L78*$CV$10)</f>
        <v>0</v>
      </c>
      <c r="CW78" s="65"/>
      <c r="CX78" s="64">
        <f>SUM(CW78*E78*F78*H78*L78*$CX$10)</f>
        <v>0</v>
      </c>
      <c r="CY78" s="63"/>
      <c r="CZ78" s="64">
        <f>SUM(CY78*E78*F78*H78*L78*$CZ$10)</f>
        <v>0</v>
      </c>
      <c r="DA78" s="63"/>
      <c r="DB78" s="64">
        <f>SUM(DA78*E78*F78*H78*L78*$DB$10)</f>
        <v>0</v>
      </c>
      <c r="DC78" s="63"/>
      <c r="DD78" s="64">
        <f>SUM(DC78*E78*F78*H78*L78*$DD$10)</f>
        <v>0</v>
      </c>
      <c r="DE78" s="65"/>
      <c r="DF78" s="64">
        <f>SUM(DE78*E78*F78*H78*L78*$DF$10)</f>
        <v>0</v>
      </c>
      <c r="DG78" s="63"/>
      <c r="DH78" s="64">
        <f>SUM(DG78*E78*F78*H78*L78*$DH$10)</f>
        <v>0</v>
      </c>
      <c r="DI78" s="63"/>
      <c r="DJ78" s="64">
        <f>SUM(DI78*E78*F78*H78*L78*$DJ$10)</f>
        <v>0</v>
      </c>
      <c r="DK78" s="63"/>
      <c r="DL78" s="64">
        <f>SUM(DK78*E78*F78*H78*L78*$DL$10)</f>
        <v>0</v>
      </c>
      <c r="DM78" s="63"/>
      <c r="DN78" s="64">
        <f>SUM(DM78*E78*F78*H78*L78*$DN$10)</f>
        <v>0</v>
      </c>
      <c r="DO78" s="63"/>
      <c r="DP78" s="64">
        <f>SUM(DO78*E78*F78*H78*L78*$DP$10)</f>
        <v>0</v>
      </c>
      <c r="DQ78" s="63"/>
      <c r="DR78" s="64">
        <f>DQ78*E78*F78*H78*L78*$DR$10</f>
        <v>0</v>
      </c>
      <c r="DS78" s="63"/>
      <c r="DT78" s="64">
        <f>SUM(DS78*E78*F78*H78*L78*$DT$10)</f>
        <v>0</v>
      </c>
      <c r="DU78" s="63"/>
      <c r="DV78" s="64">
        <f>SUM(DU78*E78*F78*H78*L78*$DV$10)</f>
        <v>0</v>
      </c>
      <c r="DW78" s="63"/>
      <c r="DX78" s="64">
        <f>SUM(DW78*E78*F78*H78*M78*$DX$10)</f>
        <v>0</v>
      </c>
      <c r="DY78" s="63"/>
      <c r="DZ78" s="64">
        <f>SUM(DY78*E78*F78*H78*N78*$DZ$10)</f>
        <v>0</v>
      </c>
      <c r="EA78" s="63"/>
      <c r="EB78" s="64">
        <f>SUM(EA78*E78*F78*H78*K78*$EB$10)</f>
        <v>0</v>
      </c>
      <c r="EC78" s="63"/>
      <c r="ED78" s="64">
        <f>SUM(EC78*E78*F78*H78*K78*$ED$10)</f>
        <v>0</v>
      </c>
      <c r="EE78" s="63"/>
      <c r="EF78" s="64">
        <f>SUM(EE78*E78*F78*H78*K78*$EF$10)</f>
        <v>0</v>
      </c>
      <c r="EG78" s="63"/>
      <c r="EH78" s="64">
        <f>SUM(EG78*E78*F78*H78*K78*$EH$10)</f>
        <v>0</v>
      </c>
      <c r="EI78" s="63"/>
      <c r="EJ78" s="64">
        <f>EI78*E78*F78*H78*K78*$EJ$10</f>
        <v>0</v>
      </c>
      <c r="EK78" s="63"/>
      <c r="EL78" s="64">
        <f>EK78*E78*F78*H78*K78*$EL$10</f>
        <v>0</v>
      </c>
      <c r="EM78" s="63"/>
      <c r="EN78" s="64"/>
      <c r="EO78" s="69"/>
      <c r="EP78" s="69"/>
      <c r="EQ78" s="70">
        <f t="shared" si="146"/>
        <v>0</v>
      </c>
      <c r="ER78" s="70">
        <f t="shared" si="146"/>
        <v>0</v>
      </c>
    </row>
    <row r="79" spans="1:148" s="1" customFormat="1" x14ac:dyDescent="0.25">
      <c r="A79" s="55"/>
      <c r="B79" s="53">
        <v>51</v>
      </c>
      <c r="C79" s="56" t="s">
        <v>289</v>
      </c>
      <c r="D79" s="130" t="s">
        <v>290</v>
      </c>
      <c r="E79" s="58">
        <v>13916</v>
      </c>
      <c r="F79" s="59">
        <v>0.8</v>
      </c>
      <c r="G79" s="60"/>
      <c r="H79" s="61">
        <v>1</v>
      </c>
      <c r="I79" s="107"/>
      <c r="J79" s="107"/>
      <c r="K79" s="101">
        <v>1.4</v>
      </c>
      <c r="L79" s="101">
        <v>1.68</v>
      </c>
      <c r="M79" s="101">
        <v>2.23</v>
      </c>
      <c r="N79" s="104">
        <v>2.57</v>
      </c>
      <c r="O79" s="63"/>
      <c r="P79" s="64">
        <f>O79*E79*F79*H79*K79*$P$10</f>
        <v>0</v>
      </c>
      <c r="Q79" s="105"/>
      <c r="R79" s="64">
        <f>Q79*E79*F79*H79*K79*$R$10</f>
        <v>0</v>
      </c>
      <c r="S79" s="65"/>
      <c r="T79" s="65">
        <f>S79*E79*F79*H79*K79*$T$10</f>
        <v>0</v>
      </c>
      <c r="U79" s="63"/>
      <c r="V79" s="64">
        <f>SUM(U79*E79*F79*H79*K79*$V$10)</f>
        <v>0</v>
      </c>
      <c r="W79" s="63"/>
      <c r="X79" s="65">
        <f>SUM(W79*E79*F79*H79*K79*$X$10)</f>
        <v>0</v>
      </c>
      <c r="Y79" s="63"/>
      <c r="Z79" s="64">
        <f>SUM(Y79*E79*F79*H79*K79*$Z$10)</f>
        <v>0</v>
      </c>
      <c r="AA79" s="65">
        <v>1</v>
      </c>
      <c r="AB79" s="64">
        <f>SUM(AA79*E79*F79*H79*K79*$AB$10)</f>
        <v>15585.92</v>
      </c>
      <c r="AC79" s="64"/>
      <c r="AD79" s="64"/>
      <c r="AE79" s="65"/>
      <c r="AF79" s="64">
        <f>SUM(AE79*E79*F79*H79*K79*$AF$10)</f>
        <v>0</v>
      </c>
      <c r="AG79" s="65"/>
      <c r="AH79" s="64">
        <f>SUM(AG79*E79*F79*H79*L79*$AH$10)</f>
        <v>0</v>
      </c>
      <c r="AI79" s="65"/>
      <c r="AJ79" s="64">
        <f>SUM(AI79*E79*F79*H79*L79*$AJ$10)</f>
        <v>0</v>
      </c>
      <c r="AK79" s="63"/>
      <c r="AL79" s="64">
        <f>SUM(AK79*E79*F79*H79*K79*$AL$10)</f>
        <v>0</v>
      </c>
      <c r="AM79" s="65"/>
      <c r="AN79" s="65">
        <f>SUM(AM79*E79*F79*H79*K79*$AN$10)</f>
        <v>0</v>
      </c>
      <c r="AO79" s="63"/>
      <c r="AP79" s="64">
        <f>SUM(AO79*E79*F79*H79*K79*$AP$10)</f>
        <v>0</v>
      </c>
      <c r="AQ79" s="63"/>
      <c r="AR79" s="64">
        <f>SUM(AQ79*E79*F79*H79*K79*$AR$10)</f>
        <v>0</v>
      </c>
      <c r="AS79" s="65"/>
      <c r="AT79" s="64">
        <f>SUM(E79*F79*H79*K79*AS79*$AT$10)</f>
        <v>0</v>
      </c>
      <c r="AU79" s="65"/>
      <c r="AV79" s="64">
        <f>SUM(AU79*E79*F79*H79*K79*$AV$10)</f>
        <v>0</v>
      </c>
      <c r="AW79" s="63"/>
      <c r="AX79" s="64">
        <f>SUM(AW79*E79*F79*H79*K79*$AX$10)</f>
        <v>0</v>
      </c>
      <c r="AY79" s="63">
        <v>2</v>
      </c>
      <c r="AZ79" s="65">
        <f>SUM(AY79*E79*F79*H79*K79*$AZ$10)</f>
        <v>31171.84</v>
      </c>
      <c r="BA79" s="63">
        <v>1</v>
      </c>
      <c r="BB79" s="64">
        <f>SUM(BA79*E79*F79*H79*K79*$BB$10)</f>
        <v>15585.92</v>
      </c>
      <c r="BC79" s="63"/>
      <c r="BD79" s="64">
        <f>SUM(BC79*E79*F79*H79*K79*$BD$10)</f>
        <v>0</v>
      </c>
      <c r="BE79" s="63"/>
      <c r="BF79" s="64">
        <f>SUM(BE79*E79*F79*H79*K79*$BF$10)</f>
        <v>0</v>
      </c>
      <c r="BG79" s="63"/>
      <c r="BH79" s="64">
        <f>SUM(BG79*E79*F79*H79*K79*$BH$10)</f>
        <v>0</v>
      </c>
      <c r="BI79" s="63"/>
      <c r="BJ79" s="64">
        <f>BI79*E79*F79*H79*K79*$BJ$10</f>
        <v>0</v>
      </c>
      <c r="BK79" s="63"/>
      <c r="BL79" s="64">
        <f>BK79*E79*F79*H79*K79*$BL$10</f>
        <v>0</v>
      </c>
      <c r="BM79" s="63"/>
      <c r="BN79" s="64">
        <f>BM79*E79*F79*H79*K79*$BN$10</f>
        <v>0</v>
      </c>
      <c r="BO79" s="63"/>
      <c r="BP79" s="64">
        <f>SUM(BO79*E79*F79*H79*K79*$BP$10)</f>
        <v>0</v>
      </c>
      <c r="BQ79" s="63">
        <v>7</v>
      </c>
      <c r="BR79" s="64">
        <f>SUM(BQ79*E79*F79*H79*K79*$BR$10)</f>
        <v>109101.44</v>
      </c>
      <c r="BS79" s="63"/>
      <c r="BT79" s="64">
        <f>SUM(BS79*E79*F79*H79*K79*$BT$10)</f>
        <v>0</v>
      </c>
      <c r="BU79" s="63"/>
      <c r="BV79" s="64">
        <f>SUM(BU79*E79*F79*H79*K79*$BV$10)</f>
        <v>0</v>
      </c>
      <c r="BW79" s="63">
        <v>2</v>
      </c>
      <c r="BX79" s="64">
        <f>SUM(BW79*E79*F79*H79*K79*$BX$10)</f>
        <v>31171.84</v>
      </c>
      <c r="BY79" s="67"/>
      <c r="BZ79" s="68">
        <f>BY79*E79*F79*H79*K79*$BZ$10</f>
        <v>0</v>
      </c>
      <c r="CA79" s="63">
        <v>15</v>
      </c>
      <c r="CB79" s="64">
        <f>SUM(CA79*E79*F79*H79*K79*$CB$10)</f>
        <v>233788.79999999999</v>
      </c>
      <c r="CC79" s="65"/>
      <c r="CD79" s="64">
        <f>SUM(CC79*E79*F79*H79*K79*$CD$10)</f>
        <v>0</v>
      </c>
      <c r="CE79" s="63">
        <v>6</v>
      </c>
      <c r="CF79" s="64">
        <f>SUM(CE79*E79*F79*H79*K79*$CF$10)</f>
        <v>93515.520000000004</v>
      </c>
      <c r="CG79" s="63"/>
      <c r="CH79" s="64">
        <f>SUM(CG79*E79*F79*H79*K79*$CH$10)</f>
        <v>0</v>
      </c>
      <c r="CI79" s="63"/>
      <c r="CJ79" s="64">
        <f>CI79*E79*F79*H79*K79*$CJ$10</f>
        <v>0</v>
      </c>
      <c r="CK79" s="63"/>
      <c r="CL79" s="64">
        <f>SUM(CK79*E79*F79*H79*K79*$CL$10)</f>
        <v>0</v>
      </c>
      <c r="CM79" s="65"/>
      <c r="CN79" s="64">
        <f>SUM(CM79*E79*F79*H79*L79*$CN$10)</f>
        <v>0</v>
      </c>
      <c r="CO79" s="63"/>
      <c r="CP79" s="64">
        <f>SUM(CO79*E79*F79*H79*L79*$CP$10)</f>
        <v>0</v>
      </c>
      <c r="CQ79" s="63"/>
      <c r="CR79" s="64">
        <f>SUM(CQ79*E79*F79*H79*L79*$CR$10)</f>
        <v>0</v>
      </c>
      <c r="CS79" s="65"/>
      <c r="CT79" s="64">
        <f>SUM(CS79*E79*F79*H79*L79*$CT$10)</f>
        <v>0</v>
      </c>
      <c r="CU79" s="65"/>
      <c r="CV79" s="64">
        <f>SUM(CU79*E79*F79*H79*L79*$CV$10)</f>
        <v>0</v>
      </c>
      <c r="CW79" s="65"/>
      <c r="CX79" s="64">
        <f>SUM(CW79*E79*F79*H79*L79*$CX$10)</f>
        <v>0</v>
      </c>
      <c r="CY79" s="63"/>
      <c r="CZ79" s="64">
        <f>SUM(CY79*E79*F79*H79*L79*$CZ$10)</f>
        <v>0</v>
      </c>
      <c r="DA79" s="63"/>
      <c r="DB79" s="64">
        <f>SUM(DA79*E79*F79*H79*L79*$DB$10)</f>
        <v>0</v>
      </c>
      <c r="DC79" s="63">
        <v>15</v>
      </c>
      <c r="DD79" s="64">
        <f>SUM(DC79*E79*F79*H79*L79*$DD$10)</f>
        <v>280546.56</v>
      </c>
      <c r="DE79" s="65">
        <v>12</v>
      </c>
      <c r="DF79" s="64">
        <f>SUM(DE79*E79*F79*H79*L79*$DF$10)</f>
        <v>224437.24799999999</v>
      </c>
      <c r="DG79" s="63"/>
      <c r="DH79" s="64">
        <f>SUM(DG79*E79*F79*H79*L79*$DH$10)</f>
        <v>0</v>
      </c>
      <c r="DI79" s="63">
        <v>6</v>
      </c>
      <c r="DJ79" s="64">
        <f>SUM(DI79*E79*F79*H79*L79*$DJ$10)</f>
        <v>112218.624</v>
      </c>
      <c r="DK79" s="63"/>
      <c r="DL79" s="64">
        <f>SUM(DK79*E79*F79*H79*L79*$DL$10)</f>
        <v>0</v>
      </c>
      <c r="DM79" s="63">
        <v>3</v>
      </c>
      <c r="DN79" s="64">
        <f>SUM(DM79*E79*F79*H79*L79*$DN$10)</f>
        <v>56109.311999999998</v>
      </c>
      <c r="DO79" s="63"/>
      <c r="DP79" s="64">
        <f>SUM(DO79*E79*F79*H79*L79*$DP$10)</f>
        <v>0</v>
      </c>
      <c r="DQ79" s="63"/>
      <c r="DR79" s="64">
        <f>DQ79*E79*F79*H79*L79*$DR$10</f>
        <v>0</v>
      </c>
      <c r="DS79" s="63">
        <v>10</v>
      </c>
      <c r="DT79" s="64">
        <f>SUM(DS79*E79*F79*H79*L79*$DT$10)</f>
        <v>187031.03999999998</v>
      </c>
      <c r="DU79" s="63">
        <v>1</v>
      </c>
      <c r="DV79" s="64">
        <f>SUM(DU79*E79*F79*H79*L79*$DV$10)</f>
        <v>18703.103999999999</v>
      </c>
      <c r="DW79" s="63"/>
      <c r="DX79" s="64">
        <f>SUM(DW79*E79*F79*H79*M79*$DX$10)</f>
        <v>0</v>
      </c>
      <c r="DY79" s="63"/>
      <c r="DZ79" s="64">
        <f>SUM(DY79*E79*F79*H79*N79*$DZ$10)</f>
        <v>0</v>
      </c>
      <c r="EA79" s="63"/>
      <c r="EB79" s="64">
        <f>SUM(EA79*E79*F79*H79*K79*$EB$10)</f>
        <v>0</v>
      </c>
      <c r="EC79" s="63"/>
      <c r="ED79" s="64">
        <f>SUM(EC79*E79*F79*H79*K79*$ED$10)</f>
        <v>0</v>
      </c>
      <c r="EE79" s="63"/>
      <c r="EF79" s="64">
        <f>SUM(EE79*E79*F79*H79*K79*$EF$10)</f>
        <v>0</v>
      </c>
      <c r="EG79" s="63"/>
      <c r="EH79" s="64">
        <f>SUM(EG79*E79*F79*H79*K79*$EH$10)</f>
        <v>0</v>
      </c>
      <c r="EI79" s="63"/>
      <c r="EJ79" s="64">
        <f>EI79*E79*F79*H79*K79*$EJ$10</f>
        <v>0</v>
      </c>
      <c r="EK79" s="63"/>
      <c r="EL79" s="64">
        <f>EK79*E79*F79*H79*K79*$EL$10</f>
        <v>0</v>
      </c>
      <c r="EM79" s="63"/>
      <c r="EN79" s="64"/>
      <c r="EO79" s="69"/>
      <c r="EP79" s="69"/>
      <c r="EQ79" s="70">
        <f t="shared" si="146"/>
        <v>81</v>
      </c>
      <c r="ER79" s="70">
        <f t="shared" si="146"/>
        <v>1408967.1680000003</v>
      </c>
    </row>
    <row r="80" spans="1:148" s="110" customFormat="1" ht="15" customHeight="1" x14ac:dyDescent="0.25">
      <c r="A80" s="55">
        <v>19</v>
      </c>
      <c r="B80" s="55"/>
      <c r="C80" s="53" t="s">
        <v>291</v>
      </c>
      <c r="D80" s="186" t="s">
        <v>292</v>
      </c>
      <c r="E80" s="58">
        <v>13916</v>
      </c>
      <c r="F80" s="181"/>
      <c r="G80" s="60"/>
      <c r="H80" s="54"/>
      <c r="I80" s="99"/>
      <c r="J80" s="99"/>
      <c r="K80" s="101">
        <v>1.4</v>
      </c>
      <c r="L80" s="101">
        <v>1.68</v>
      </c>
      <c r="M80" s="101">
        <v>2.23</v>
      </c>
      <c r="N80" s="104">
        <v>2.57</v>
      </c>
      <c r="O80" s="109">
        <f t="shared" ref="O80:AT80" si="147">SUM(O81:O131)</f>
        <v>360</v>
      </c>
      <c r="P80" s="109">
        <f t="shared" si="147"/>
        <v>38608169.602576002</v>
      </c>
      <c r="Q80" s="109">
        <f t="shared" si="147"/>
        <v>0</v>
      </c>
      <c r="R80" s="109">
        <f t="shared" si="147"/>
        <v>0</v>
      </c>
      <c r="S80" s="109">
        <f t="shared" si="147"/>
        <v>3154</v>
      </c>
      <c r="T80" s="109">
        <f t="shared" si="147"/>
        <v>406605368.59108311</v>
      </c>
      <c r="U80" s="109">
        <f t="shared" si="147"/>
        <v>0</v>
      </c>
      <c r="V80" s="109">
        <f t="shared" si="147"/>
        <v>0</v>
      </c>
      <c r="W80" s="109">
        <f t="shared" si="147"/>
        <v>0</v>
      </c>
      <c r="X80" s="109">
        <f t="shared" si="147"/>
        <v>0</v>
      </c>
      <c r="Y80" s="109">
        <f t="shared" si="147"/>
        <v>0</v>
      </c>
      <c r="Z80" s="109">
        <f t="shared" si="147"/>
        <v>0</v>
      </c>
      <c r="AA80" s="109">
        <f t="shared" si="147"/>
        <v>50</v>
      </c>
      <c r="AB80" s="109">
        <f t="shared" si="147"/>
        <v>367017.24415999994</v>
      </c>
      <c r="AC80" s="109">
        <f t="shared" si="147"/>
        <v>0</v>
      </c>
      <c r="AD80" s="109">
        <f t="shared" si="147"/>
        <v>0</v>
      </c>
      <c r="AE80" s="109">
        <f t="shared" si="147"/>
        <v>856</v>
      </c>
      <c r="AF80" s="109">
        <f t="shared" si="147"/>
        <v>6438988.5300159995</v>
      </c>
      <c r="AG80" s="109">
        <f t="shared" si="147"/>
        <v>47</v>
      </c>
      <c r="AH80" s="109">
        <f t="shared" si="147"/>
        <v>5371612.8751734402</v>
      </c>
      <c r="AI80" s="109">
        <f t="shared" si="147"/>
        <v>36</v>
      </c>
      <c r="AJ80" s="109">
        <f t="shared" si="147"/>
        <v>277394.33885183994</v>
      </c>
      <c r="AK80" s="109">
        <f t="shared" si="147"/>
        <v>0</v>
      </c>
      <c r="AL80" s="109">
        <f t="shared" si="147"/>
        <v>0</v>
      </c>
      <c r="AM80" s="109">
        <f t="shared" si="147"/>
        <v>0</v>
      </c>
      <c r="AN80" s="109">
        <f t="shared" si="147"/>
        <v>0</v>
      </c>
      <c r="AO80" s="109">
        <f t="shared" si="147"/>
        <v>0</v>
      </c>
      <c r="AP80" s="109">
        <f t="shared" si="147"/>
        <v>0</v>
      </c>
      <c r="AQ80" s="109">
        <f t="shared" si="147"/>
        <v>0</v>
      </c>
      <c r="AR80" s="109">
        <f t="shared" si="147"/>
        <v>0</v>
      </c>
      <c r="AS80" s="109">
        <f t="shared" si="147"/>
        <v>0</v>
      </c>
      <c r="AT80" s="109">
        <f t="shared" si="147"/>
        <v>0</v>
      </c>
      <c r="AU80" s="109">
        <f t="shared" ref="AU80:DF80" si="148">SUM(AU81:AU131)</f>
        <v>0</v>
      </c>
      <c r="AV80" s="109">
        <f t="shared" si="148"/>
        <v>0</v>
      </c>
      <c r="AW80" s="109">
        <f t="shared" si="148"/>
        <v>0</v>
      </c>
      <c r="AX80" s="109">
        <f t="shared" si="148"/>
        <v>0</v>
      </c>
      <c r="AY80" s="109">
        <f t="shared" si="148"/>
        <v>501</v>
      </c>
      <c r="AZ80" s="109">
        <f t="shared" si="148"/>
        <v>4446378.6888191998</v>
      </c>
      <c r="BA80" s="109">
        <f t="shared" si="148"/>
        <v>720</v>
      </c>
      <c r="BB80" s="109">
        <f t="shared" si="148"/>
        <v>9601101.9892367981</v>
      </c>
      <c r="BC80" s="109">
        <f t="shared" si="148"/>
        <v>0</v>
      </c>
      <c r="BD80" s="109">
        <f t="shared" si="148"/>
        <v>0</v>
      </c>
      <c r="BE80" s="109">
        <f t="shared" si="148"/>
        <v>61</v>
      </c>
      <c r="BF80" s="109">
        <f t="shared" si="148"/>
        <v>849865.42203360004</v>
      </c>
      <c r="BG80" s="109">
        <f t="shared" si="148"/>
        <v>15</v>
      </c>
      <c r="BH80" s="109">
        <f t="shared" si="148"/>
        <v>304671.81074399996</v>
      </c>
      <c r="BI80" s="109">
        <f t="shared" si="148"/>
        <v>1841</v>
      </c>
      <c r="BJ80" s="109">
        <f t="shared" si="148"/>
        <v>17382878.724254396</v>
      </c>
      <c r="BK80" s="109">
        <f t="shared" si="148"/>
        <v>0</v>
      </c>
      <c r="BL80" s="109">
        <f t="shared" si="148"/>
        <v>0</v>
      </c>
      <c r="BM80" s="109">
        <f t="shared" si="148"/>
        <v>0</v>
      </c>
      <c r="BN80" s="109">
        <f t="shared" si="148"/>
        <v>0</v>
      </c>
      <c r="BO80" s="109">
        <f t="shared" si="148"/>
        <v>0</v>
      </c>
      <c r="BP80" s="109">
        <f t="shared" si="148"/>
        <v>0</v>
      </c>
      <c r="BQ80" s="109">
        <f t="shared" si="148"/>
        <v>0</v>
      </c>
      <c r="BR80" s="109">
        <f t="shared" si="148"/>
        <v>0</v>
      </c>
      <c r="BS80" s="109">
        <f t="shared" si="148"/>
        <v>0</v>
      </c>
      <c r="BT80" s="109">
        <f t="shared" si="148"/>
        <v>0</v>
      </c>
      <c r="BU80" s="109">
        <f t="shared" si="148"/>
        <v>0</v>
      </c>
      <c r="BV80" s="109">
        <f t="shared" si="148"/>
        <v>0</v>
      </c>
      <c r="BW80" s="109">
        <f t="shared" si="148"/>
        <v>0</v>
      </c>
      <c r="BX80" s="109">
        <f t="shared" si="148"/>
        <v>0</v>
      </c>
      <c r="BY80" s="109">
        <f t="shared" si="148"/>
        <v>0</v>
      </c>
      <c r="BZ80" s="109">
        <f t="shared" si="148"/>
        <v>0</v>
      </c>
      <c r="CA80" s="109">
        <f t="shared" si="148"/>
        <v>30</v>
      </c>
      <c r="CB80" s="109">
        <f t="shared" si="148"/>
        <v>1206521.5417919997</v>
      </c>
      <c r="CC80" s="109">
        <f t="shared" si="148"/>
        <v>24</v>
      </c>
      <c r="CD80" s="109">
        <f t="shared" si="148"/>
        <v>1233700.6921343999</v>
      </c>
      <c r="CE80" s="109">
        <f t="shared" si="148"/>
        <v>50</v>
      </c>
      <c r="CF80" s="109">
        <f t="shared" si="148"/>
        <v>1015572.7024800001</v>
      </c>
      <c r="CG80" s="109">
        <f t="shared" si="148"/>
        <v>10</v>
      </c>
      <c r="CH80" s="109">
        <f t="shared" si="148"/>
        <v>203114.540496</v>
      </c>
      <c r="CI80" s="109">
        <f t="shared" si="148"/>
        <v>50</v>
      </c>
      <c r="CJ80" s="109">
        <f t="shared" si="148"/>
        <v>367017.24415999994</v>
      </c>
      <c r="CK80" s="109">
        <f t="shared" si="148"/>
        <v>230</v>
      </c>
      <c r="CL80" s="109">
        <f t="shared" si="148"/>
        <v>19737645.602079999</v>
      </c>
      <c r="CM80" s="109">
        <f t="shared" si="148"/>
        <v>68</v>
      </c>
      <c r="CN80" s="109">
        <f t="shared" si="148"/>
        <v>718320.29619839985</v>
      </c>
      <c r="CO80" s="109">
        <f t="shared" si="148"/>
        <v>50</v>
      </c>
      <c r="CP80" s="109">
        <f t="shared" si="148"/>
        <v>385269.91507199995</v>
      </c>
      <c r="CQ80" s="109">
        <f t="shared" si="148"/>
        <v>61</v>
      </c>
      <c r="CR80" s="109">
        <f t="shared" si="148"/>
        <v>625776.06735391985</v>
      </c>
      <c r="CS80" s="109">
        <f t="shared" si="148"/>
        <v>60</v>
      </c>
      <c r="CT80" s="109">
        <f t="shared" si="148"/>
        <v>1651843.3386559999</v>
      </c>
      <c r="CU80" s="109">
        <f t="shared" si="148"/>
        <v>0</v>
      </c>
      <c r="CV80" s="109">
        <f t="shared" si="148"/>
        <v>0</v>
      </c>
      <c r="CW80" s="109">
        <f t="shared" si="148"/>
        <v>0</v>
      </c>
      <c r="CX80" s="109">
        <f t="shared" si="148"/>
        <v>0</v>
      </c>
      <c r="CY80" s="109">
        <f t="shared" si="148"/>
        <v>85</v>
      </c>
      <c r="CZ80" s="109">
        <f t="shared" si="148"/>
        <v>2823942.8835015995</v>
      </c>
      <c r="DA80" s="109">
        <f t="shared" si="148"/>
        <v>0</v>
      </c>
      <c r="DB80" s="109">
        <f t="shared" si="148"/>
        <v>0</v>
      </c>
      <c r="DC80" s="109">
        <f t="shared" si="148"/>
        <v>300</v>
      </c>
      <c r="DD80" s="109">
        <f t="shared" si="148"/>
        <v>6238313.9652959993</v>
      </c>
      <c r="DE80" s="109">
        <f t="shared" si="148"/>
        <v>0</v>
      </c>
      <c r="DF80" s="109">
        <f t="shared" si="148"/>
        <v>0</v>
      </c>
      <c r="DG80" s="109">
        <f t="shared" ref="DG80:EN80" si="149">SUM(DG81:DG131)</f>
        <v>0</v>
      </c>
      <c r="DH80" s="109">
        <f t="shared" si="149"/>
        <v>0</v>
      </c>
      <c r="DI80" s="109">
        <f t="shared" si="149"/>
        <v>80</v>
      </c>
      <c r="DJ80" s="109">
        <f t="shared" si="149"/>
        <v>616431.86411519989</v>
      </c>
      <c r="DK80" s="109">
        <f t="shared" si="149"/>
        <v>0</v>
      </c>
      <c r="DL80" s="109">
        <f t="shared" si="149"/>
        <v>0</v>
      </c>
      <c r="DM80" s="109">
        <f t="shared" si="149"/>
        <v>180</v>
      </c>
      <c r="DN80" s="109">
        <f t="shared" si="149"/>
        <v>7640570.3371199993</v>
      </c>
      <c r="DO80" s="109">
        <f t="shared" si="149"/>
        <v>70</v>
      </c>
      <c r="DP80" s="109">
        <f t="shared" si="149"/>
        <v>539377.88110079989</v>
      </c>
      <c r="DQ80" s="109">
        <f t="shared" si="149"/>
        <v>0</v>
      </c>
      <c r="DR80" s="109">
        <f t="shared" si="149"/>
        <v>0</v>
      </c>
      <c r="DS80" s="109">
        <f t="shared" si="149"/>
        <v>0</v>
      </c>
      <c r="DT80" s="109">
        <f t="shared" si="149"/>
        <v>0</v>
      </c>
      <c r="DU80" s="109">
        <f t="shared" si="149"/>
        <v>0</v>
      </c>
      <c r="DV80" s="109">
        <f t="shared" si="149"/>
        <v>0</v>
      </c>
      <c r="DW80" s="109">
        <f t="shared" si="149"/>
        <v>0</v>
      </c>
      <c r="DX80" s="109">
        <f t="shared" si="149"/>
        <v>0</v>
      </c>
      <c r="DY80" s="109">
        <f t="shared" si="149"/>
        <v>0</v>
      </c>
      <c r="DZ80" s="109">
        <f t="shared" si="149"/>
        <v>0</v>
      </c>
      <c r="EA80" s="109">
        <f t="shared" si="149"/>
        <v>0</v>
      </c>
      <c r="EB80" s="109">
        <f t="shared" si="149"/>
        <v>0</v>
      </c>
      <c r="EC80" s="109">
        <f t="shared" si="149"/>
        <v>0</v>
      </c>
      <c r="ED80" s="109">
        <f t="shared" si="149"/>
        <v>0</v>
      </c>
      <c r="EE80" s="109">
        <f t="shared" si="149"/>
        <v>0</v>
      </c>
      <c r="EF80" s="109">
        <f t="shared" si="149"/>
        <v>0</v>
      </c>
      <c r="EG80" s="109">
        <f t="shared" si="149"/>
        <v>0</v>
      </c>
      <c r="EH80" s="109">
        <f t="shared" si="149"/>
        <v>0</v>
      </c>
      <c r="EI80" s="109">
        <f t="shared" si="149"/>
        <v>0</v>
      </c>
      <c r="EJ80" s="109">
        <f t="shared" si="149"/>
        <v>0</v>
      </c>
      <c r="EK80" s="109">
        <f t="shared" si="149"/>
        <v>0</v>
      </c>
      <c r="EL80" s="109">
        <f t="shared" si="149"/>
        <v>0</v>
      </c>
      <c r="EM80" s="109">
        <f t="shared" si="149"/>
        <v>269</v>
      </c>
      <c r="EN80" s="109">
        <f t="shared" si="149"/>
        <v>24746385.625520162</v>
      </c>
      <c r="EO80" s="109"/>
      <c r="EP80" s="109"/>
      <c r="EQ80" s="109">
        <f>SUM(EQ81:EQ131)</f>
        <v>9258</v>
      </c>
      <c r="ER80" s="109">
        <f>SUM(ER81:ER131)</f>
        <v>560003252.31402481</v>
      </c>
    </row>
    <row r="81" spans="1:148" s="1" customFormat="1" ht="30" customHeight="1" x14ac:dyDescent="0.25">
      <c r="A81" s="55"/>
      <c r="B81" s="55">
        <v>52</v>
      </c>
      <c r="C81" s="56" t="s">
        <v>293</v>
      </c>
      <c r="D81" s="106" t="s">
        <v>294</v>
      </c>
      <c r="E81" s="58">
        <v>13916</v>
      </c>
      <c r="F81" s="59">
        <v>2.35</v>
      </c>
      <c r="G81" s="60"/>
      <c r="H81" s="61">
        <v>1</v>
      </c>
      <c r="I81" s="107"/>
      <c r="J81" s="107"/>
      <c r="K81" s="111">
        <v>1.4</v>
      </c>
      <c r="L81" s="111">
        <v>1.68</v>
      </c>
      <c r="M81" s="111">
        <v>2.23</v>
      </c>
      <c r="N81" s="112">
        <v>2.57</v>
      </c>
      <c r="O81" s="63"/>
      <c r="P81" s="65">
        <f>O81*E81*F81*H81*K81*$P$10</f>
        <v>0</v>
      </c>
      <c r="Q81" s="65"/>
      <c r="R81" s="65">
        <f>Q81*E81*F81*H81*K81*$R$10</f>
        <v>0</v>
      </c>
      <c r="S81" s="65">
        <v>54</v>
      </c>
      <c r="T81" s="65">
        <f>S81*E81*F81*H81*K81*$T$10</f>
        <v>2472316.56</v>
      </c>
      <c r="U81" s="63"/>
      <c r="V81" s="65">
        <f>SUM(U81*E81*F81*H81*K81*$V$10)</f>
        <v>0</v>
      </c>
      <c r="W81" s="63"/>
      <c r="X81" s="65">
        <f>SUM(W81*E81*F81*H81*K81*$X$10)</f>
        <v>0</v>
      </c>
      <c r="Y81" s="63"/>
      <c r="Z81" s="65">
        <f>SUM(Y81*E81*F81*H81*K81*$Z$10)</f>
        <v>0</v>
      </c>
      <c r="AA81" s="65"/>
      <c r="AB81" s="65">
        <f>SUM(AA81*E81*F81*H81*K81*$AB$10)</f>
        <v>0</v>
      </c>
      <c r="AC81" s="65"/>
      <c r="AD81" s="65"/>
      <c r="AE81" s="65"/>
      <c r="AF81" s="65">
        <f>SUM(AE81*E81*F81*H81*K81*$AF$10)</f>
        <v>0</v>
      </c>
      <c r="AG81" s="65">
        <v>27</v>
      </c>
      <c r="AH81" s="65">
        <f>SUM(AG81*E81*F81*H81*L81*$AH$10)</f>
        <v>1483389.936</v>
      </c>
      <c r="AI81" s="65"/>
      <c r="AJ81" s="65">
        <f>SUM(AI81*E81*F81*H81*L81*$AJ$10)</f>
        <v>0</v>
      </c>
      <c r="AK81" s="63"/>
      <c r="AL81" s="65">
        <f>SUM(AK81*E81*F81*H81*K81*$AL$10)</f>
        <v>0</v>
      </c>
      <c r="AM81" s="65"/>
      <c r="AN81" s="65">
        <f>SUM(AM81*E81*F81*H81*K81*$AN$10)</f>
        <v>0</v>
      </c>
      <c r="AO81" s="63"/>
      <c r="AP81" s="65">
        <f>SUM(AO81*E81*F81*H81*K81*$AP$10)</f>
        <v>0</v>
      </c>
      <c r="AQ81" s="63"/>
      <c r="AR81" s="65">
        <f>SUM(AQ81*E81*F81*H81*K81*$AR$10)</f>
        <v>0</v>
      </c>
      <c r="AS81" s="65"/>
      <c r="AT81" s="65">
        <f>SUM(E81*F81*H81*K81*AS81*$AT$10)</f>
        <v>0</v>
      </c>
      <c r="AU81" s="65"/>
      <c r="AV81" s="65">
        <f>SUM(AU81*E81*F81*H81*K81*$AV$10)</f>
        <v>0</v>
      </c>
      <c r="AW81" s="63"/>
      <c r="AX81" s="65">
        <f>SUM(AW81*E81*F81*H81*K81*$AX$10)</f>
        <v>0</v>
      </c>
      <c r="AY81" s="63">
        <v>20</v>
      </c>
      <c r="AZ81" s="65">
        <f>SUM(AY81*E81*F81*H81*K81*$AZ$10)</f>
        <v>915672.79999999993</v>
      </c>
      <c r="BA81" s="63"/>
      <c r="BB81" s="65">
        <f>SUM(BA81*E81*F81*H81*K81*$BB$10)</f>
        <v>0</v>
      </c>
      <c r="BC81" s="63"/>
      <c r="BD81" s="65">
        <f>SUM(BC81*E81*F81*H81*K81*$BD$10)</f>
        <v>0</v>
      </c>
      <c r="BE81" s="63"/>
      <c r="BF81" s="65">
        <f>SUM(BE81*E81*F81*H81*K81*$BF$10)</f>
        <v>0</v>
      </c>
      <c r="BG81" s="63"/>
      <c r="BH81" s="65">
        <f>SUM(BG81*E81*F81*H81*K81*$BH$10)</f>
        <v>0</v>
      </c>
      <c r="BI81" s="63"/>
      <c r="BJ81" s="65">
        <f>BI81*E81*F81*H81*K81*$BJ$10</f>
        <v>0</v>
      </c>
      <c r="BK81" s="63"/>
      <c r="BL81" s="65">
        <f>BK81*E81*F81*H81*K81*$BL$10</f>
        <v>0</v>
      </c>
      <c r="BM81" s="63"/>
      <c r="BN81" s="65">
        <f>BM81*E81*F81*H81*K81*$BN$10</f>
        <v>0</v>
      </c>
      <c r="BO81" s="63"/>
      <c r="BP81" s="65">
        <f>SUM(BO81*E81*F81*H81*K81*$BP$10)</f>
        <v>0</v>
      </c>
      <c r="BQ81" s="63"/>
      <c r="BR81" s="65">
        <f>SUM(BQ81*E81*F81*H81*K81*$BR$10)</f>
        <v>0</v>
      </c>
      <c r="BS81" s="63"/>
      <c r="BT81" s="65">
        <f>SUM(BS81*E81*F81*H81*K81*$BT$10)</f>
        <v>0</v>
      </c>
      <c r="BU81" s="63"/>
      <c r="BV81" s="65">
        <f>SUM(BU81*E81*F81*H81*K81*$BV$10)</f>
        <v>0</v>
      </c>
      <c r="BW81" s="63"/>
      <c r="BX81" s="65">
        <f>SUM(BW81*E81*F81*H81*K81*$BX$10)</f>
        <v>0</v>
      </c>
      <c r="BY81" s="67"/>
      <c r="BZ81" s="67">
        <f>BY81*E81*F81*H81*K81*$BZ$10</f>
        <v>0</v>
      </c>
      <c r="CA81" s="63"/>
      <c r="CB81" s="65">
        <f>SUM(CA81*E81*F81*H81*K81*$CB$10)</f>
        <v>0</v>
      </c>
      <c r="CC81" s="65"/>
      <c r="CD81" s="65">
        <f>SUM(CC81*E81*F81*H81*K81*$CD$10)</f>
        <v>0</v>
      </c>
      <c r="CE81" s="63"/>
      <c r="CF81" s="65">
        <f>SUM(CE81*E81*F81*H81*K81*$CF$10)</f>
        <v>0</v>
      </c>
      <c r="CG81" s="63"/>
      <c r="CH81" s="65">
        <f>SUM(CG81*E81*F81*H81*K81*$CH$10)</f>
        <v>0</v>
      </c>
      <c r="CI81" s="63"/>
      <c r="CJ81" s="65">
        <f>CI81*E81*F81*H81*K81*$CJ$10</f>
        <v>0</v>
      </c>
      <c r="CK81" s="63"/>
      <c r="CL81" s="65">
        <f>SUM(CK81*E81*F81*H81*K81*$CL$10)</f>
        <v>0</v>
      </c>
      <c r="CM81" s="65"/>
      <c r="CN81" s="65">
        <f>SUM(CM81*E81*F81*H81*L81*$CN$10)</f>
        <v>0</v>
      </c>
      <c r="CO81" s="63"/>
      <c r="CP81" s="65">
        <f>SUM(CO81*E81*F81*H81*L81*$CP$10)</f>
        <v>0</v>
      </c>
      <c r="CQ81" s="63"/>
      <c r="CR81" s="65">
        <f>SUM(CQ81*E81*F81*H81*L81*$CR$10)</f>
        <v>0</v>
      </c>
      <c r="CS81" s="65">
        <v>20</v>
      </c>
      <c r="CT81" s="65">
        <f>SUM(CS81*E81*F81*H81*L81*$CT$10)</f>
        <v>1098807.3599999999</v>
      </c>
      <c r="CU81" s="65"/>
      <c r="CV81" s="65">
        <f>SUM(CU81*E81*F81*H81*L81*$CV$10)</f>
        <v>0</v>
      </c>
      <c r="CW81" s="65"/>
      <c r="CX81" s="65">
        <f>SUM(CW81*E81*F81*H81*L81*$CX$10)</f>
        <v>0</v>
      </c>
      <c r="CY81" s="63"/>
      <c r="CZ81" s="65">
        <f>SUM(CY81*E81*F81*H81*L81*$CZ$10)</f>
        <v>0</v>
      </c>
      <c r="DA81" s="63"/>
      <c r="DB81" s="65">
        <f>SUM(DA81*E81*F81*H81*L81*$DB$10)</f>
        <v>0</v>
      </c>
      <c r="DC81" s="63"/>
      <c r="DD81" s="65">
        <f>SUM(DC81*E81*F81*H81*L81*$DD$10)</f>
        <v>0</v>
      </c>
      <c r="DE81" s="65"/>
      <c r="DF81" s="65">
        <f>SUM(DE81*E81*F81*H81*L81*$DF$10)</f>
        <v>0</v>
      </c>
      <c r="DG81" s="63"/>
      <c r="DH81" s="65">
        <f>SUM(DG81*E81*F81*H81*L81*$DH$10)</f>
        <v>0</v>
      </c>
      <c r="DI81" s="63"/>
      <c r="DJ81" s="65">
        <f>SUM(DI81*E81*F81*H81*L81*$DJ$10)</f>
        <v>0</v>
      </c>
      <c r="DK81" s="63"/>
      <c r="DL81" s="65">
        <f>SUM(DK81*E81*F81*H81*L81*$DL$10)</f>
        <v>0</v>
      </c>
      <c r="DM81" s="63"/>
      <c r="DN81" s="65">
        <f>SUM(DM81*E81*F81*H81*L81*$DN$10)</f>
        <v>0</v>
      </c>
      <c r="DO81" s="63"/>
      <c r="DP81" s="65">
        <f>SUM(DO81*E81*F81*H81*L81*$DP$10)</f>
        <v>0</v>
      </c>
      <c r="DQ81" s="63"/>
      <c r="DR81" s="65">
        <f>DQ81*E81*F81*H81*L81*$DR$10</f>
        <v>0</v>
      </c>
      <c r="DS81" s="63"/>
      <c r="DT81" s="65">
        <f>SUM(DS81*E81*F81*H81*L81*$DT$10)</f>
        <v>0</v>
      </c>
      <c r="DU81" s="63"/>
      <c r="DV81" s="65">
        <f>SUM(DU81*E81*F81*H81*L81*$DV$10)</f>
        <v>0</v>
      </c>
      <c r="DW81" s="63"/>
      <c r="DX81" s="65">
        <f>SUM(DW81*E81*F81*H81*M81*$DX$10)</f>
        <v>0</v>
      </c>
      <c r="DY81" s="63"/>
      <c r="DZ81" s="65">
        <f>SUM(DY81*E81*F81*H81*N81*$DZ$10)</f>
        <v>0</v>
      </c>
      <c r="EA81" s="63"/>
      <c r="EB81" s="65">
        <f>SUM(EA81*E81*F81*H81*K81*$EB$10)</f>
        <v>0</v>
      </c>
      <c r="EC81" s="63"/>
      <c r="ED81" s="65">
        <f>SUM(EC81*E81*F81*H81*K81*$ED$10)</f>
        <v>0</v>
      </c>
      <c r="EE81" s="63"/>
      <c r="EF81" s="65">
        <f>SUM(EE81*E81*F81*H81*K81*$EF$10)</f>
        <v>0</v>
      </c>
      <c r="EG81" s="63"/>
      <c r="EH81" s="65">
        <f>SUM(EG81*E81*F81*H81*K81*$EH$10)</f>
        <v>0</v>
      </c>
      <c r="EI81" s="63"/>
      <c r="EJ81" s="65">
        <f>EI81*E81*F81*H81*K81*$EJ$10</f>
        <v>0</v>
      </c>
      <c r="EK81" s="63"/>
      <c r="EL81" s="65">
        <f>EK81*E81*F81*H81*K81*$EL$10</f>
        <v>0</v>
      </c>
      <c r="EM81" s="63"/>
      <c r="EN81" s="65"/>
      <c r="EO81" s="69"/>
      <c r="EP81" s="69"/>
      <c r="EQ81" s="70">
        <f t="shared" ref="EQ81:ER106" si="150">SUM(O81,Y81,Q81,S81,AA81,U81,W81,AE81,AG81,AI81,AK81,AM81,AS81,AU81,AW81,AQ81,CM81,CS81,CW81,CA81,CC81,DC81,DE81,DG81,DI81,DK81,DM81,DO81,AY81,AO81,BA81,BC81,BE81,BG81,BI81,BK81,BM81,BO81,BQ81,BS81,BU81,EE81,EG81,EA81,EC81,BW81,BY81,CU81,CO81,CQ81,CY81,DA81,CE81,CG81,CI81,CK81,DQ81,DS81,DU81,DW81,DY81,EI81,EK81,EM81)</f>
        <v>121</v>
      </c>
      <c r="ER81" s="70">
        <f t="shared" si="150"/>
        <v>5970186.6560000004</v>
      </c>
    </row>
    <row r="82" spans="1:148" s="1" customFormat="1" ht="30" customHeight="1" x14ac:dyDescent="0.25">
      <c r="A82" s="55"/>
      <c r="B82" s="55">
        <v>53</v>
      </c>
      <c r="C82" s="56" t="s">
        <v>295</v>
      </c>
      <c r="D82" s="106" t="s">
        <v>296</v>
      </c>
      <c r="E82" s="58">
        <v>13916</v>
      </c>
      <c r="F82" s="59">
        <v>2.48</v>
      </c>
      <c r="G82" s="60"/>
      <c r="H82" s="107">
        <v>1</v>
      </c>
      <c r="I82" s="107"/>
      <c r="J82" s="135"/>
      <c r="K82" s="111">
        <v>1.4</v>
      </c>
      <c r="L82" s="111">
        <v>1.68</v>
      </c>
      <c r="M82" s="111">
        <v>2.23</v>
      </c>
      <c r="N82" s="112">
        <v>2.57</v>
      </c>
      <c r="O82" s="63">
        <v>0</v>
      </c>
      <c r="P82" s="65">
        <f>O82*E82*F82*H82*K82*$P$10</f>
        <v>0</v>
      </c>
      <c r="Q82" s="105"/>
      <c r="R82" s="65">
        <f>Q82*E82*F82*H82*K82*$R$10</f>
        <v>0</v>
      </c>
      <c r="S82" s="65">
        <v>60</v>
      </c>
      <c r="T82" s="65">
        <f>S82*E82*F82*H82*K82*$T$10</f>
        <v>2898981.12</v>
      </c>
      <c r="U82" s="63"/>
      <c r="V82" s="65">
        <f>SUM(U82*E82*F82*H82*K82*$V$10)</f>
        <v>0</v>
      </c>
      <c r="W82" s="63"/>
      <c r="X82" s="65">
        <f>SUM(W82*E82*F82*H82*K82*$X$10)</f>
        <v>0</v>
      </c>
      <c r="Y82" s="63"/>
      <c r="Z82" s="65">
        <f>SUM(Y82*E82*F82*H82*K82*$Z$10)</f>
        <v>0</v>
      </c>
      <c r="AA82" s="65"/>
      <c r="AB82" s="65">
        <f>SUM(AA82*E82*F82*H82*K82*$AB$10)</f>
        <v>0</v>
      </c>
      <c r="AC82" s="65"/>
      <c r="AD82" s="65"/>
      <c r="AE82" s="65"/>
      <c r="AF82" s="65">
        <f>SUM(AE82*E82*F82*H82*K82*$AF$10)</f>
        <v>0</v>
      </c>
      <c r="AG82" s="65">
        <v>0</v>
      </c>
      <c r="AH82" s="65">
        <f>SUM(AG82*E82*F82*H82*L82*$AH$10)</f>
        <v>0</v>
      </c>
      <c r="AI82" s="65"/>
      <c r="AJ82" s="65">
        <f>SUM(AI82*E82*F82*H82*L82*$AJ$10)</f>
        <v>0</v>
      </c>
      <c r="AK82" s="63"/>
      <c r="AL82" s="65">
        <f>SUM(AK82*E82*F82*H82*K82*$AL$10)</f>
        <v>0</v>
      </c>
      <c r="AM82" s="65"/>
      <c r="AN82" s="65">
        <f>SUM(AM82*E82*F82*H82*K82*$AN$10)</f>
        <v>0</v>
      </c>
      <c r="AO82" s="63"/>
      <c r="AP82" s="65">
        <f>SUM(AO82*E82*F82*H82*K82*$AP$10)</f>
        <v>0</v>
      </c>
      <c r="AQ82" s="63"/>
      <c r="AR82" s="65">
        <f>SUM(AQ82*E82*F82*H82*K82*$AR$10)</f>
        <v>0</v>
      </c>
      <c r="AS82" s="65"/>
      <c r="AT82" s="65">
        <f>SUM(E82*F82*H82*K82*AS82*$AT$10)</f>
        <v>0</v>
      </c>
      <c r="AU82" s="65"/>
      <c r="AV82" s="65">
        <f>SUM(AU82*E82*F82*H82*K82*$AV$10)</f>
        <v>0</v>
      </c>
      <c r="AW82" s="63"/>
      <c r="AX82" s="65">
        <f>SUM(AW82*E82*F82*H82*K82*$AX$10)</f>
        <v>0</v>
      </c>
      <c r="AY82" s="63"/>
      <c r="AZ82" s="65">
        <f>SUM(AY82*E82*F82*H82*K82*$AZ$10)</f>
        <v>0</v>
      </c>
      <c r="BA82" s="63"/>
      <c r="BB82" s="65">
        <f>SUM(BA82*E82*F82*H82*K82*$BB$10)</f>
        <v>0</v>
      </c>
      <c r="BC82" s="63"/>
      <c r="BD82" s="65">
        <f>SUM(BC82*E82*F82*H82*K82*$BD$10)</f>
        <v>0</v>
      </c>
      <c r="BE82" s="63"/>
      <c r="BF82" s="65">
        <f>SUM(BE82*E82*F82*H82*K82*$BF$10)</f>
        <v>0</v>
      </c>
      <c r="BG82" s="63"/>
      <c r="BH82" s="65">
        <f>SUM(BG82*E82*F82*H82*K82*$BH$10)</f>
        <v>0</v>
      </c>
      <c r="BI82" s="63"/>
      <c r="BJ82" s="65">
        <f>BI82*E82*F82*H82*K82*$BJ$10</f>
        <v>0</v>
      </c>
      <c r="BK82" s="63"/>
      <c r="BL82" s="65">
        <f>BK82*E82*F82*H82*K82*$BL$10</f>
        <v>0</v>
      </c>
      <c r="BM82" s="63"/>
      <c r="BN82" s="65">
        <f>BM82*E82*F82*H82*K82*$BN$10</f>
        <v>0</v>
      </c>
      <c r="BO82" s="63"/>
      <c r="BP82" s="65">
        <f>SUM(BO82*E82*F82*H82*K82*$BP$10)</f>
        <v>0</v>
      </c>
      <c r="BQ82" s="63"/>
      <c r="BR82" s="65">
        <f>SUM(BQ82*E82*F82*H82*K82*$BR$10)</f>
        <v>0</v>
      </c>
      <c r="BS82" s="63"/>
      <c r="BT82" s="65">
        <f>SUM(BS82*E82*F82*H82*K82*$BT$10)</f>
        <v>0</v>
      </c>
      <c r="BU82" s="63"/>
      <c r="BV82" s="65">
        <f>SUM(BU82*E82*F82*H82*K82*$BV$10)</f>
        <v>0</v>
      </c>
      <c r="BW82" s="63"/>
      <c r="BX82" s="65">
        <f>SUM(BW82*E82*F82*H82*K82*$BX$10)</f>
        <v>0</v>
      </c>
      <c r="BY82" s="67"/>
      <c r="BZ82" s="67">
        <f>BY82*E82*F82*H82*K82*$BZ$10</f>
        <v>0</v>
      </c>
      <c r="CA82" s="63"/>
      <c r="CB82" s="65">
        <f>SUM(CA82*E82*F82*H82*K82*$CB$10)</f>
        <v>0</v>
      </c>
      <c r="CC82" s="65"/>
      <c r="CD82" s="65">
        <f>SUM(CC82*E82*F82*H82*K82*$CD$10)</f>
        <v>0</v>
      </c>
      <c r="CE82" s="63"/>
      <c r="CF82" s="65">
        <f>SUM(CE82*E82*F82*H82*K82*$CF$10)</f>
        <v>0</v>
      </c>
      <c r="CG82" s="63"/>
      <c r="CH82" s="65">
        <f>SUM(CG82*E82*F82*H82*K82*$CH$10)</f>
        <v>0</v>
      </c>
      <c r="CI82" s="63"/>
      <c r="CJ82" s="65">
        <f>CI82*E82*F82*H82*K82*$CJ$10</f>
        <v>0</v>
      </c>
      <c r="CK82" s="63"/>
      <c r="CL82" s="65">
        <f>SUM(CK82*E82*F82*H82*K82*$CL$10)</f>
        <v>0</v>
      </c>
      <c r="CM82" s="65"/>
      <c r="CN82" s="65">
        <f>SUM(CM82*E82*F82*H82*L82*$CN$10)</f>
        <v>0</v>
      </c>
      <c r="CO82" s="63"/>
      <c r="CP82" s="65">
        <f>SUM(CO82*E82*F82*H82*L82*$CP$10)</f>
        <v>0</v>
      </c>
      <c r="CQ82" s="63"/>
      <c r="CR82" s="65">
        <f>SUM(CQ82*E82*F82*H82*L82*$CR$10)</f>
        <v>0</v>
      </c>
      <c r="CS82" s="65"/>
      <c r="CT82" s="65">
        <f>SUM(CS82*E82*F82*H82*L82*$CT$10)</f>
        <v>0</v>
      </c>
      <c r="CU82" s="65"/>
      <c r="CV82" s="65">
        <f>SUM(CU82*E82*F82*H82*L82*$CV$10)</f>
        <v>0</v>
      </c>
      <c r="CW82" s="65"/>
      <c r="CX82" s="65">
        <f>SUM(CW82*E82*F82*H82*L82*$CX$10)</f>
        <v>0</v>
      </c>
      <c r="CY82" s="63"/>
      <c r="CZ82" s="65">
        <f>SUM(CY82*E82*F82*H82*L82*$CZ$10)</f>
        <v>0</v>
      </c>
      <c r="DA82" s="63"/>
      <c r="DB82" s="65">
        <f>SUM(DA82*E82*F82*H82*L82*$DB$10)</f>
        <v>0</v>
      </c>
      <c r="DC82" s="63"/>
      <c r="DD82" s="65">
        <f>SUM(DC82*E82*F82*H82*L82*$DD$10)</f>
        <v>0</v>
      </c>
      <c r="DE82" s="65"/>
      <c r="DF82" s="65">
        <f>SUM(DE82*E82*F82*H82*L82*$DF$10)</f>
        <v>0</v>
      </c>
      <c r="DG82" s="63"/>
      <c r="DH82" s="65">
        <f>SUM(DG82*E82*F82*H82*L82*$DH$10)</f>
        <v>0</v>
      </c>
      <c r="DI82" s="63"/>
      <c r="DJ82" s="65">
        <f>SUM(DI82*E82*F82*H82*L82*$DJ$10)</f>
        <v>0</v>
      </c>
      <c r="DK82" s="63"/>
      <c r="DL82" s="65">
        <f>SUM(DK82*E82*F82*H82*L82*$DL$10)</f>
        <v>0</v>
      </c>
      <c r="DM82" s="63"/>
      <c r="DN82" s="65">
        <f>SUM(DM82*E82*F82*H82*L82*$DN$10)</f>
        <v>0</v>
      </c>
      <c r="DO82" s="63"/>
      <c r="DP82" s="65">
        <f>SUM(DO82*E82*F82*H82*L82*$DP$10)</f>
        <v>0</v>
      </c>
      <c r="DQ82" s="63"/>
      <c r="DR82" s="65">
        <f>DQ82*E82*F82*H82*L82*$DR$10</f>
        <v>0</v>
      </c>
      <c r="DS82" s="63"/>
      <c r="DT82" s="65">
        <f>SUM(DS82*E82*F82*H82*L82*$DT$10)</f>
        <v>0</v>
      </c>
      <c r="DU82" s="63"/>
      <c r="DV82" s="65">
        <f>SUM(DU82*E82*F82*H82*L82*$DV$10)</f>
        <v>0</v>
      </c>
      <c r="DW82" s="63"/>
      <c r="DX82" s="65">
        <f>SUM(DW82*E82*F82*H82*M82*$DX$10)</f>
        <v>0</v>
      </c>
      <c r="DY82" s="63"/>
      <c r="DZ82" s="65">
        <f>SUM(DY82*E82*F82*H82*N82*$DZ$10)</f>
        <v>0</v>
      </c>
      <c r="EA82" s="63"/>
      <c r="EB82" s="65">
        <f>SUM(EA82*E82*F82*H82*K82*$EB$10)</f>
        <v>0</v>
      </c>
      <c r="EC82" s="63"/>
      <c r="ED82" s="65">
        <f>SUM(EC82*E82*F82*H82*K82*$ED$10)</f>
        <v>0</v>
      </c>
      <c r="EE82" s="63"/>
      <c r="EF82" s="65">
        <f>SUM(EE82*E82*F82*H82*K82*$EF$10)</f>
        <v>0</v>
      </c>
      <c r="EG82" s="63"/>
      <c r="EH82" s="65">
        <f>SUM(EG82*E82*F82*H82*K82*$EH$10)</f>
        <v>0</v>
      </c>
      <c r="EI82" s="63"/>
      <c r="EJ82" s="65">
        <f>EI82*E82*F82*H82*K82*$EJ$10</f>
        <v>0</v>
      </c>
      <c r="EK82" s="63"/>
      <c r="EL82" s="65">
        <f>EK82*E82*F82*H82*K82*$EL$10</f>
        <v>0</v>
      </c>
      <c r="EM82" s="63"/>
      <c r="EN82" s="65"/>
      <c r="EO82" s="69"/>
      <c r="EP82" s="69"/>
      <c r="EQ82" s="70">
        <f t="shared" si="150"/>
        <v>60</v>
      </c>
      <c r="ER82" s="70">
        <f t="shared" si="150"/>
        <v>2898981.12</v>
      </c>
    </row>
    <row r="83" spans="1:148" s="1" customFormat="1" ht="60" customHeight="1" x14ac:dyDescent="0.25">
      <c r="A83" s="55"/>
      <c r="B83" s="55">
        <v>54</v>
      </c>
      <c r="C83" s="56" t="s">
        <v>297</v>
      </c>
      <c r="D83" s="188" t="s">
        <v>298</v>
      </c>
      <c r="E83" s="58">
        <v>13916</v>
      </c>
      <c r="F83" s="59">
        <v>2.17</v>
      </c>
      <c r="G83" s="60"/>
      <c r="H83" s="61">
        <v>1</v>
      </c>
      <c r="I83" s="107"/>
      <c r="J83" s="107"/>
      <c r="K83" s="111">
        <v>1.4</v>
      </c>
      <c r="L83" s="111">
        <v>1.68</v>
      </c>
      <c r="M83" s="111">
        <v>2.23</v>
      </c>
      <c r="N83" s="112">
        <v>2.57</v>
      </c>
      <c r="O83" s="63"/>
      <c r="P83" s="65">
        <f>O83*E83*F83*H83*K83*$P$10</f>
        <v>0</v>
      </c>
      <c r="Q83" s="105"/>
      <c r="R83" s="65"/>
      <c r="S83" s="65"/>
      <c r="T83" s="65"/>
      <c r="U83" s="63"/>
      <c r="V83" s="65"/>
      <c r="W83" s="63"/>
      <c r="X83" s="65"/>
      <c r="Y83" s="63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3"/>
      <c r="AL83" s="65"/>
      <c r="AM83" s="65"/>
      <c r="AN83" s="65"/>
      <c r="AO83" s="63"/>
      <c r="AP83" s="65"/>
      <c r="AQ83" s="63"/>
      <c r="AR83" s="65"/>
      <c r="AS83" s="65"/>
      <c r="AT83" s="65"/>
      <c r="AU83" s="65"/>
      <c r="AV83" s="65"/>
      <c r="AW83" s="63"/>
      <c r="AX83" s="65"/>
      <c r="AY83" s="63"/>
      <c r="AZ83" s="65"/>
      <c r="BA83" s="63"/>
      <c r="BB83" s="65"/>
      <c r="BC83" s="63"/>
      <c r="BD83" s="65"/>
      <c r="BE83" s="63"/>
      <c r="BF83" s="65"/>
      <c r="BG83" s="63"/>
      <c r="BH83" s="65"/>
      <c r="BI83" s="63"/>
      <c r="BJ83" s="65"/>
      <c r="BK83" s="63"/>
      <c r="BL83" s="65"/>
      <c r="BM83" s="63"/>
      <c r="BN83" s="65"/>
      <c r="BO83" s="63"/>
      <c r="BP83" s="65"/>
      <c r="BQ83" s="63"/>
      <c r="BR83" s="65"/>
      <c r="BS83" s="63"/>
      <c r="BT83" s="65"/>
      <c r="BU83" s="63"/>
      <c r="BV83" s="65"/>
      <c r="BW83" s="63"/>
      <c r="BX83" s="65"/>
      <c r="BY83" s="67"/>
      <c r="BZ83" s="67"/>
      <c r="CA83" s="63"/>
      <c r="CB83" s="65"/>
      <c r="CC83" s="65"/>
      <c r="CD83" s="65"/>
      <c r="CE83" s="63"/>
      <c r="CF83" s="65"/>
      <c r="CG83" s="63"/>
      <c r="CH83" s="65"/>
      <c r="CI83" s="63"/>
      <c r="CJ83" s="65"/>
      <c r="CK83" s="63"/>
      <c r="CL83" s="65"/>
      <c r="CM83" s="65"/>
      <c r="CN83" s="65"/>
      <c r="CO83" s="63"/>
      <c r="CP83" s="65"/>
      <c r="CQ83" s="63"/>
      <c r="CR83" s="65"/>
      <c r="CS83" s="65"/>
      <c r="CT83" s="65"/>
      <c r="CU83" s="65"/>
      <c r="CV83" s="65"/>
      <c r="CW83" s="65"/>
      <c r="CX83" s="65"/>
      <c r="CY83" s="63"/>
      <c r="CZ83" s="65"/>
      <c r="DA83" s="63"/>
      <c r="DB83" s="65"/>
      <c r="DC83" s="63"/>
      <c r="DD83" s="65"/>
      <c r="DE83" s="65"/>
      <c r="DF83" s="65"/>
      <c r="DG83" s="63"/>
      <c r="DH83" s="65"/>
      <c r="DI83" s="63"/>
      <c r="DJ83" s="65"/>
      <c r="DK83" s="63"/>
      <c r="DL83" s="65"/>
      <c r="DM83" s="63"/>
      <c r="DN83" s="65"/>
      <c r="DO83" s="63"/>
      <c r="DP83" s="65"/>
      <c r="DQ83" s="63"/>
      <c r="DR83" s="65"/>
      <c r="DS83" s="63"/>
      <c r="DT83" s="65"/>
      <c r="DU83" s="63"/>
      <c r="DV83" s="65"/>
      <c r="DW83" s="63"/>
      <c r="DX83" s="65"/>
      <c r="DY83" s="63"/>
      <c r="DZ83" s="65"/>
      <c r="EA83" s="63"/>
      <c r="EB83" s="65"/>
      <c r="EC83" s="63"/>
      <c r="ED83" s="65"/>
      <c r="EE83" s="63"/>
      <c r="EF83" s="65"/>
      <c r="EG83" s="63"/>
      <c r="EH83" s="65"/>
      <c r="EI83" s="63"/>
      <c r="EJ83" s="65"/>
      <c r="EK83" s="63"/>
      <c r="EL83" s="65"/>
      <c r="EM83" s="63"/>
      <c r="EN83" s="65"/>
      <c r="EO83" s="69"/>
      <c r="EP83" s="69"/>
      <c r="EQ83" s="70">
        <f t="shared" si="150"/>
        <v>0</v>
      </c>
      <c r="ER83" s="70">
        <f t="shared" si="150"/>
        <v>0</v>
      </c>
    </row>
    <row r="84" spans="1:148" s="1" customFormat="1" ht="60" customHeight="1" x14ac:dyDescent="0.25">
      <c r="A84" s="55"/>
      <c r="B84" s="55">
        <v>55</v>
      </c>
      <c r="C84" s="56" t="s">
        <v>299</v>
      </c>
      <c r="D84" s="56" t="s">
        <v>300</v>
      </c>
      <c r="E84" s="58">
        <v>13916</v>
      </c>
      <c r="F84" s="59">
        <v>2.5499999999999998</v>
      </c>
      <c r="G84" s="60"/>
      <c r="H84" s="61">
        <v>1</v>
      </c>
      <c r="I84" s="107"/>
      <c r="J84" s="107"/>
      <c r="K84" s="111">
        <v>1.4</v>
      </c>
      <c r="L84" s="111">
        <v>1.68</v>
      </c>
      <c r="M84" s="111">
        <v>2.23</v>
      </c>
      <c r="N84" s="112">
        <v>2.57</v>
      </c>
      <c r="O84" s="63"/>
      <c r="P84" s="65">
        <f>O84*E84*F84*H84*K84*$P$10</f>
        <v>0</v>
      </c>
      <c r="Q84" s="105"/>
      <c r="R84" s="65"/>
      <c r="S84" s="65"/>
      <c r="T84" s="65"/>
      <c r="U84" s="63"/>
      <c r="V84" s="65"/>
      <c r="W84" s="63"/>
      <c r="X84" s="65"/>
      <c r="Y84" s="63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3"/>
      <c r="AL84" s="65"/>
      <c r="AM84" s="65"/>
      <c r="AN84" s="65"/>
      <c r="AO84" s="63"/>
      <c r="AP84" s="65"/>
      <c r="AQ84" s="63"/>
      <c r="AR84" s="65"/>
      <c r="AS84" s="65"/>
      <c r="AT84" s="65"/>
      <c r="AU84" s="65"/>
      <c r="AV84" s="65"/>
      <c r="AW84" s="63"/>
      <c r="AX84" s="65"/>
      <c r="AY84" s="63"/>
      <c r="AZ84" s="65"/>
      <c r="BA84" s="63"/>
      <c r="BB84" s="65"/>
      <c r="BC84" s="63"/>
      <c r="BD84" s="65"/>
      <c r="BE84" s="63"/>
      <c r="BF84" s="65"/>
      <c r="BG84" s="63"/>
      <c r="BH84" s="65"/>
      <c r="BI84" s="63"/>
      <c r="BJ84" s="65"/>
      <c r="BK84" s="63"/>
      <c r="BL84" s="65"/>
      <c r="BM84" s="63"/>
      <c r="BN84" s="65"/>
      <c r="BO84" s="63"/>
      <c r="BP84" s="65"/>
      <c r="BQ84" s="63"/>
      <c r="BR84" s="65"/>
      <c r="BS84" s="63"/>
      <c r="BT84" s="65"/>
      <c r="BU84" s="63"/>
      <c r="BV84" s="65"/>
      <c r="BW84" s="63"/>
      <c r="BX84" s="65"/>
      <c r="BY84" s="67"/>
      <c r="BZ84" s="67"/>
      <c r="CA84" s="63"/>
      <c r="CB84" s="65"/>
      <c r="CC84" s="65"/>
      <c r="CD84" s="65"/>
      <c r="CE84" s="63"/>
      <c r="CF84" s="65"/>
      <c r="CG84" s="63"/>
      <c r="CH84" s="65"/>
      <c r="CI84" s="63"/>
      <c r="CJ84" s="65"/>
      <c r="CK84" s="63"/>
      <c r="CL84" s="65"/>
      <c r="CM84" s="65"/>
      <c r="CN84" s="65"/>
      <c r="CO84" s="63"/>
      <c r="CP84" s="65"/>
      <c r="CQ84" s="63"/>
      <c r="CR84" s="65"/>
      <c r="CS84" s="65"/>
      <c r="CT84" s="65"/>
      <c r="CU84" s="65"/>
      <c r="CV84" s="65"/>
      <c r="CW84" s="65"/>
      <c r="CX84" s="65"/>
      <c r="CY84" s="63"/>
      <c r="CZ84" s="65"/>
      <c r="DA84" s="63"/>
      <c r="DB84" s="65"/>
      <c r="DC84" s="63"/>
      <c r="DD84" s="65"/>
      <c r="DE84" s="65"/>
      <c r="DF84" s="65"/>
      <c r="DG84" s="63"/>
      <c r="DH84" s="65"/>
      <c r="DI84" s="63"/>
      <c r="DJ84" s="65"/>
      <c r="DK84" s="63"/>
      <c r="DL84" s="65"/>
      <c r="DM84" s="63"/>
      <c r="DN84" s="65"/>
      <c r="DO84" s="63"/>
      <c r="DP84" s="65"/>
      <c r="DQ84" s="63"/>
      <c r="DR84" s="65"/>
      <c r="DS84" s="63"/>
      <c r="DT84" s="65"/>
      <c r="DU84" s="63"/>
      <c r="DV84" s="65"/>
      <c r="DW84" s="63"/>
      <c r="DX84" s="65"/>
      <c r="DY84" s="63"/>
      <c r="DZ84" s="65"/>
      <c r="EA84" s="63"/>
      <c r="EB84" s="65"/>
      <c r="EC84" s="63"/>
      <c r="ED84" s="65"/>
      <c r="EE84" s="63"/>
      <c r="EF84" s="65"/>
      <c r="EG84" s="63"/>
      <c r="EH84" s="65"/>
      <c r="EI84" s="63"/>
      <c r="EJ84" s="65"/>
      <c r="EK84" s="63"/>
      <c r="EL84" s="65"/>
      <c r="EM84" s="63"/>
      <c r="EN84" s="65"/>
      <c r="EO84" s="69"/>
      <c r="EP84" s="69"/>
      <c r="EQ84" s="70">
        <f t="shared" si="150"/>
        <v>0</v>
      </c>
      <c r="ER84" s="70">
        <f t="shared" si="150"/>
        <v>0</v>
      </c>
    </row>
    <row r="85" spans="1:148" s="1" customFormat="1" ht="75" customHeight="1" x14ac:dyDescent="0.25">
      <c r="A85" s="55"/>
      <c r="B85" s="55">
        <v>56</v>
      </c>
      <c r="C85" s="56" t="s">
        <v>301</v>
      </c>
      <c r="D85" s="56" t="s">
        <v>302</v>
      </c>
      <c r="E85" s="58">
        <v>13916</v>
      </c>
      <c r="F85" s="59">
        <v>2.44</v>
      </c>
      <c r="G85" s="60"/>
      <c r="H85" s="61">
        <v>1</v>
      </c>
      <c r="I85" s="107"/>
      <c r="J85" s="107"/>
      <c r="K85" s="111">
        <v>1.4</v>
      </c>
      <c r="L85" s="111">
        <v>1.68</v>
      </c>
      <c r="M85" s="111">
        <v>2.23</v>
      </c>
      <c r="N85" s="112">
        <v>2.57</v>
      </c>
      <c r="O85" s="63">
        <v>30</v>
      </c>
      <c r="P85" s="65">
        <f>O85*E85*F85*H85*K85*$P$10</f>
        <v>1426111.68</v>
      </c>
      <c r="Q85" s="105"/>
      <c r="R85" s="65"/>
      <c r="S85" s="65"/>
      <c r="T85" s="65"/>
      <c r="U85" s="63"/>
      <c r="V85" s="65"/>
      <c r="W85" s="63"/>
      <c r="X85" s="65"/>
      <c r="Y85" s="63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3"/>
      <c r="AL85" s="65"/>
      <c r="AM85" s="65"/>
      <c r="AN85" s="65"/>
      <c r="AO85" s="63"/>
      <c r="AP85" s="65"/>
      <c r="AQ85" s="63"/>
      <c r="AR85" s="65"/>
      <c r="AS85" s="65"/>
      <c r="AT85" s="65"/>
      <c r="AU85" s="65"/>
      <c r="AV85" s="65"/>
      <c r="AW85" s="63"/>
      <c r="AX85" s="65"/>
      <c r="AY85" s="63"/>
      <c r="AZ85" s="65"/>
      <c r="BA85" s="63"/>
      <c r="BB85" s="65"/>
      <c r="BC85" s="63"/>
      <c r="BD85" s="65"/>
      <c r="BE85" s="63"/>
      <c r="BF85" s="65"/>
      <c r="BG85" s="63"/>
      <c r="BH85" s="65"/>
      <c r="BI85" s="63"/>
      <c r="BJ85" s="65"/>
      <c r="BK85" s="63"/>
      <c r="BL85" s="65"/>
      <c r="BM85" s="63"/>
      <c r="BN85" s="65"/>
      <c r="BO85" s="63"/>
      <c r="BP85" s="65"/>
      <c r="BQ85" s="63"/>
      <c r="BR85" s="65"/>
      <c r="BS85" s="63"/>
      <c r="BT85" s="65"/>
      <c r="BU85" s="63"/>
      <c r="BV85" s="65"/>
      <c r="BW85" s="63"/>
      <c r="BX85" s="65"/>
      <c r="BY85" s="67"/>
      <c r="BZ85" s="67"/>
      <c r="CA85" s="63"/>
      <c r="CB85" s="65"/>
      <c r="CC85" s="65"/>
      <c r="CD85" s="65"/>
      <c r="CE85" s="63"/>
      <c r="CF85" s="65"/>
      <c r="CG85" s="63"/>
      <c r="CH85" s="65"/>
      <c r="CI85" s="63"/>
      <c r="CJ85" s="65"/>
      <c r="CK85" s="63"/>
      <c r="CL85" s="65"/>
      <c r="CM85" s="65"/>
      <c r="CN85" s="65"/>
      <c r="CO85" s="63"/>
      <c r="CP85" s="65"/>
      <c r="CQ85" s="63"/>
      <c r="CR85" s="65"/>
      <c r="CS85" s="65"/>
      <c r="CT85" s="65"/>
      <c r="CU85" s="65"/>
      <c r="CV85" s="65"/>
      <c r="CW85" s="65"/>
      <c r="CX85" s="65"/>
      <c r="CY85" s="63"/>
      <c r="CZ85" s="65"/>
      <c r="DA85" s="63"/>
      <c r="DB85" s="65"/>
      <c r="DC85" s="63"/>
      <c r="DD85" s="65"/>
      <c r="DE85" s="65"/>
      <c r="DF85" s="65"/>
      <c r="DG85" s="63"/>
      <c r="DH85" s="65"/>
      <c r="DI85" s="63"/>
      <c r="DJ85" s="65"/>
      <c r="DK85" s="63"/>
      <c r="DL85" s="65"/>
      <c r="DM85" s="63"/>
      <c r="DN85" s="65"/>
      <c r="DO85" s="63"/>
      <c r="DP85" s="65"/>
      <c r="DQ85" s="63"/>
      <c r="DR85" s="65"/>
      <c r="DS85" s="63"/>
      <c r="DT85" s="65"/>
      <c r="DU85" s="63"/>
      <c r="DV85" s="65"/>
      <c r="DW85" s="63"/>
      <c r="DX85" s="65"/>
      <c r="DY85" s="63"/>
      <c r="DZ85" s="65"/>
      <c r="EA85" s="63"/>
      <c r="EB85" s="65"/>
      <c r="EC85" s="63"/>
      <c r="ED85" s="65"/>
      <c r="EE85" s="63"/>
      <c r="EF85" s="65"/>
      <c r="EG85" s="63"/>
      <c r="EH85" s="65"/>
      <c r="EI85" s="63"/>
      <c r="EJ85" s="65"/>
      <c r="EK85" s="63"/>
      <c r="EL85" s="65"/>
      <c r="EM85" s="63"/>
      <c r="EN85" s="65"/>
      <c r="EO85" s="69"/>
      <c r="EP85" s="69"/>
      <c r="EQ85" s="70">
        <f t="shared" si="150"/>
        <v>30</v>
      </c>
      <c r="ER85" s="70">
        <f t="shared" si="150"/>
        <v>1426111.68</v>
      </c>
    </row>
    <row r="86" spans="1:148" s="1" customFormat="1" ht="60" customHeight="1" x14ac:dyDescent="0.25">
      <c r="A86" s="55"/>
      <c r="B86" s="55">
        <v>57</v>
      </c>
      <c r="C86" s="189" t="s">
        <v>303</v>
      </c>
      <c r="D86" s="130" t="s">
        <v>304</v>
      </c>
      <c r="E86" s="58">
        <v>13916</v>
      </c>
      <c r="F86" s="190">
        <v>0.49</v>
      </c>
      <c r="G86" s="136">
        <v>0.19120000000000001</v>
      </c>
      <c r="H86" s="61">
        <v>1</v>
      </c>
      <c r="I86" s="107"/>
      <c r="J86" s="107"/>
      <c r="K86" s="101">
        <v>1.4</v>
      </c>
      <c r="L86" s="101">
        <v>1.68</v>
      </c>
      <c r="M86" s="101">
        <v>2.23</v>
      </c>
      <c r="N86" s="104">
        <v>2.57</v>
      </c>
      <c r="O86" s="63"/>
      <c r="P86" s="114">
        <f>(O86*$E86*$F86*((1-$G86)+$G86*$K86*$H86))</f>
        <v>0</v>
      </c>
      <c r="Q86" s="105"/>
      <c r="R86" s="114">
        <f>(Q86*$E86*$F86*((1-$G86)+$G86*$K86*$H86))</f>
        <v>0</v>
      </c>
      <c r="S86" s="65">
        <v>478</v>
      </c>
      <c r="T86" s="114">
        <f>(S86*$E86*$F86*((1-$G86)+$G86*$K86*$H86))</f>
        <v>3508684.8541695997</v>
      </c>
      <c r="U86" s="63"/>
      <c r="V86" s="114">
        <f>(U86*$E86*$F86*((1-$G86)+$G86*$K86*$H86))</f>
        <v>0</v>
      </c>
      <c r="W86" s="63"/>
      <c r="X86" s="114">
        <f>(W86*$E86*$F86*((1-$G86)+$G86*$K86*$H86))</f>
        <v>0</v>
      </c>
      <c r="Y86" s="63"/>
      <c r="Z86" s="64">
        <f t="shared" ref="Z86:Z95" si="151">SUM(Y86*E86*F86*H86*K86*$Z$10)</f>
        <v>0</v>
      </c>
      <c r="AA86" s="65">
        <v>50</v>
      </c>
      <c r="AB86" s="114">
        <f>(AA86*$E86*$F86*((1-$G86)+$G86*$K86*$H86))</f>
        <v>367017.24415999994</v>
      </c>
      <c r="AC86" s="64"/>
      <c r="AD86" s="64"/>
      <c r="AE86" s="65">
        <v>844</v>
      </c>
      <c r="AF86" s="114">
        <f>(AE86*$E86*$F86*((1-$G86)+$G86*$K86*$H86))</f>
        <v>6195251.0814207997</v>
      </c>
      <c r="AG86" s="65"/>
      <c r="AH86" s="114">
        <f>(AG86*$E86*$F86*((1-$G86)+$G86*$L86*$H86))</f>
        <v>0</v>
      </c>
      <c r="AI86" s="65">
        <v>36</v>
      </c>
      <c r="AJ86" s="114">
        <f>(AI86*$E86*$F86*((1-$G86)+$G86*$L86*$H86))</f>
        <v>277394.33885183994</v>
      </c>
      <c r="AK86" s="63"/>
      <c r="AL86" s="114">
        <f>(AK86*$E86*$F86*((1-$G86)+$G86*$K86*$H86))</f>
        <v>0</v>
      </c>
      <c r="AM86" s="65"/>
      <c r="AN86" s="65">
        <f t="shared" ref="AN86:AN95" si="152">SUM(AM86*E86*F86*H86*K86*$AN$10)</f>
        <v>0</v>
      </c>
      <c r="AO86" s="63"/>
      <c r="AP86" s="114">
        <f>(AO86*$E86*$F86*((1-$G86)+$G86*$K86*$H86))</f>
        <v>0</v>
      </c>
      <c r="AQ86" s="63"/>
      <c r="AR86" s="114">
        <f>(AQ86*$E86*$F86*((1-$G86)+$G86*$K86*$H86))</f>
        <v>0</v>
      </c>
      <c r="AS86" s="65"/>
      <c r="AT86" s="114">
        <f>(AS86*$E86*$F86*((1-$G86)+$G86*$K86*$H86))</f>
        <v>0</v>
      </c>
      <c r="AU86" s="65"/>
      <c r="AV86" s="114">
        <f>(AU86*$E86*$F86*((1-$G86)+$G86*$K86*$H86))</f>
        <v>0</v>
      </c>
      <c r="AW86" s="63"/>
      <c r="AX86" s="114">
        <f>(AW86*$E86*$F86*((1-$G86)+$G86*$K86*$H86))</f>
        <v>0</v>
      </c>
      <c r="AY86" s="63">
        <v>481</v>
      </c>
      <c r="AZ86" s="114">
        <f>(AY86*$E86*$F86*((1-$G86)+$G86*$K86*$H86))</f>
        <v>3530705.8888191995</v>
      </c>
      <c r="BA86" s="63">
        <v>511</v>
      </c>
      <c r="BB86" s="114">
        <f>(BA86*$E86*$F86*((1-$G86)+$G86*$K86*$H86))</f>
        <v>3750916.2353151995</v>
      </c>
      <c r="BC86" s="63"/>
      <c r="BD86" s="114">
        <f>(BC86*$E86*$F86*((1-$G86)+$G86*$K86*$H86))</f>
        <v>0</v>
      </c>
      <c r="BE86" s="63">
        <v>30</v>
      </c>
      <c r="BF86" s="114">
        <f>(BE86*$E86*$F86*((1-$G86)+$G86*$K86*$H86))</f>
        <v>220210.34649599995</v>
      </c>
      <c r="BG86" s="63"/>
      <c r="BH86" s="114">
        <f>(BG86*$E86*$F86*((1-$G86)+$G86*$K86*$H86))</f>
        <v>0</v>
      </c>
      <c r="BI86" s="63">
        <v>1698</v>
      </c>
      <c r="BJ86" s="114">
        <f>(BI86*$E86*$F86*((1-$G86)+$G86*$K86*$H86))</f>
        <v>12463905.611673599</v>
      </c>
      <c r="BK86" s="63"/>
      <c r="BL86" s="114">
        <f>(BK86*$E86*$F86*((1-$G86)+$G86*$K86*$H86))</f>
        <v>0</v>
      </c>
      <c r="BM86" s="63"/>
      <c r="BN86" s="114">
        <f>(BM86*$E86*$F86*((1-$G86)+$G86*$K86*$H86))</f>
        <v>0</v>
      </c>
      <c r="BO86" s="63"/>
      <c r="BP86" s="114">
        <f>(BO86*$E86*$F86*((1-$G86)+$G86*$K86*$H86))</f>
        <v>0</v>
      </c>
      <c r="BQ86" s="63"/>
      <c r="BR86" s="114">
        <f>(BQ86*$E86*$F86*((1-$G86)+$G86*$K86*$H86))</f>
        <v>0</v>
      </c>
      <c r="BS86" s="63"/>
      <c r="BT86" s="114">
        <f>(BS86*$E86*$F86*((1-$G86)+$G86*$K86*$H86))</f>
        <v>0</v>
      </c>
      <c r="BU86" s="63"/>
      <c r="BV86" s="114">
        <f>(BU86*$E86*$F86*((1-$G86)+$G86*$K86*$H86))</f>
        <v>0</v>
      </c>
      <c r="BW86" s="63"/>
      <c r="BX86" s="114">
        <f>(BW86*$E86*$F86*((1-$G86)+$G86*$K86*$H86))</f>
        <v>0</v>
      </c>
      <c r="BY86" s="67"/>
      <c r="BZ86" s="114">
        <f>(BY86*$E86*$F86*((1-$G86)+$G86*$K86*$H86))</f>
        <v>0</v>
      </c>
      <c r="CA86" s="63"/>
      <c r="CB86" s="114">
        <f>(CA86*$E86*$F86*((1-$G86)+$G86*$K86*$H86))</f>
        <v>0</v>
      </c>
      <c r="CC86" s="65">
        <v>8</v>
      </c>
      <c r="CD86" s="114">
        <f>(CC86*$E86*$F86*((1-$G86)+$G86*$K86*$H86))</f>
        <v>58722.759065599996</v>
      </c>
      <c r="CE86" s="63"/>
      <c r="CF86" s="114">
        <f>(CE86*$E86*$F86*((1-$G86)+$G86*$K86*$H86))</f>
        <v>0</v>
      </c>
      <c r="CG86" s="63"/>
      <c r="CH86" s="114">
        <f>(CG86*$E86*$F86*((1-$G86)+$G86*$K86*$H86))</f>
        <v>0</v>
      </c>
      <c r="CI86" s="63">
        <v>50</v>
      </c>
      <c r="CJ86" s="114">
        <f>(CI86*$E86*$F86*((1-$G86)+$G86*$K86*$H86))</f>
        <v>367017.24415999994</v>
      </c>
      <c r="CK86" s="63"/>
      <c r="CL86" s="114">
        <f>(CK86*$E86*$F86*((1-$G86)+$G86*$K86*$H86))</f>
        <v>0</v>
      </c>
      <c r="CM86" s="65">
        <v>56</v>
      </c>
      <c r="CN86" s="114">
        <f>(CM86*$E86*$F86*((1-$G86)+$G86*$L86*$H86))</f>
        <v>431502.30488063995</v>
      </c>
      <c r="CO86" s="63">
        <v>50</v>
      </c>
      <c r="CP86" s="114">
        <f>(CO86*$E86*$F86*((1-$G86)+$G86*$L86*$H86))</f>
        <v>385269.91507199995</v>
      </c>
      <c r="CQ86" s="63">
        <v>51</v>
      </c>
      <c r="CR86" s="114">
        <f>(CQ86*$E86*$F86*((1-$G86)+$G86*$L86*$H86))</f>
        <v>392975.31337343995</v>
      </c>
      <c r="CS86" s="65">
        <v>20</v>
      </c>
      <c r="CT86" s="114">
        <f>(CS86*$E86*$F86*((1-$G86)+$G86*$K86*$H86))</f>
        <v>146806.89766399996</v>
      </c>
      <c r="CU86" s="65"/>
      <c r="CV86" s="114"/>
      <c r="CW86" s="65"/>
      <c r="CX86" s="114"/>
      <c r="CY86" s="63"/>
      <c r="CZ86" s="114">
        <f>(CY86*$E86*$F86*((1-$G86)+$G86*$L86*$H86))</f>
        <v>0</v>
      </c>
      <c r="DA86" s="63"/>
      <c r="DB86" s="114"/>
      <c r="DC86" s="63"/>
      <c r="DD86" s="114">
        <f>(DC86*$E86*$F86*((1-$G86)+$G86*$L86*$H86))</f>
        <v>0</v>
      </c>
      <c r="DE86" s="65"/>
      <c r="DF86" s="114"/>
      <c r="DG86" s="63"/>
      <c r="DH86" s="114"/>
      <c r="DI86" s="63">
        <v>80</v>
      </c>
      <c r="DJ86" s="114">
        <f>DI86*E86*F86*((1-G86)+G86*L86*H86)</f>
        <v>616431.86411519989</v>
      </c>
      <c r="DK86" s="63"/>
      <c r="DL86" s="114"/>
      <c r="DM86" s="63"/>
      <c r="DN86" s="114">
        <f>(DM86*$E86*$F86*((1-$G86)+$G86*$L86*$H86))</f>
        <v>0</v>
      </c>
      <c r="DO86" s="63">
        <v>70</v>
      </c>
      <c r="DP86" s="114">
        <f>(DO86*$E86*$F86*((1-$G86)+$G86*$L86*$H86))</f>
        <v>539377.88110079989</v>
      </c>
      <c r="DQ86" s="63"/>
      <c r="DR86" s="114"/>
      <c r="DS86" s="63"/>
      <c r="DT86" s="114"/>
      <c r="DU86" s="63"/>
      <c r="DV86" s="114"/>
      <c r="DW86" s="63"/>
      <c r="DX86" s="114"/>
      <c r="DY86" s="63"/>
      <c r="DZ86" s="114"/>
      <c r="EA86" s="63"/>
      <c r="EB86" s="114">
        <f>(EA86*$E86*$F86*((1-$G86)+$G86*$K86*$H86))</f>
        <v>0</v>
      </c>
      <c r="EC86" s="63"/>
      <c r="ED86" s="114">
        <f>(EC86*$E86*$F86*((1-$G86)+$G86*$K86*$H86))</f>
        <v>0</v>
      </c>
      <c r="EE86" s="63"/>
      <c r="EF86" s="114">
        <f>(EE86*$E86*$F86*((1-$G86)+$G86*$K86*$H86))</f>
        <v>0</v>
      </c>
      <c r="EG86" s="63"/>
      <c r="EH86" s="114">
        <f>(EG86*$E86*$F86*((1-$G86)+$G86*$K86*$H86))</f>
        <v>0</v>
      </c>
      <c r="EI86" s="63"/>
      <c r="EJ86" s="64">
        <f t="shared" ref="EJ86:EJ95" si="153">EI86*E86*F86*H86*K86*$EJ$10</f>
        <v>0</v>
      </c>
      <c r="EK86" s="63"/>
      <c r="EL86" s="114">
        <f>(EK86*$E86*$F86*((1-$G86)+$G86*$K86*$H86))</f>
        <v>0</v>
      </c>
      <c r="EM86" s="63">
        <v>96</v>
      </c>
      <c r="EN86" s="114">
        <f>(EM86*$E86*$F86*((1-$G86)+$G86*$L86*$H86))</f>
        <v>739718.23693824001</v>
      </c>
      <c r="EO86" s="69"/>
      <c r="EP86" s="69"/>
      <c r="EQ86" s="70">
        <f t="shared" si="150"/>
        <v>4609</v>
      </c>
      <c r="ER86" s="70">
        <f t="shared" si="150"/>
        <v>33991908.01727616</v>
      </c>
    </row>
    <row r="87" spans="1:148" s="1" customFormat="1" ht="61.5" customHeight="1" x14ac:dyDescent="0.25">
      <c r="A87" s="55"/>
      <c r="B87" s="55">
        <v>58</v>
      </c>
      <c r="C87" s="189" t="s">
        <v>305</v>
      </c>
      <c r="D87" s="100" t="s">
        <v>306</v>
      </c>
      <c r="E87" s="58">
        <v>13916</v>
      </c>
      <c r="F87" s="190">
        <v>1.41</v>
      </c>
      <c r="G87" s="136">
        <v>8.7900000000000006E-2</v>
      </c>
      <c r="H87" s="61">
        <v>1</v>
      </c>
      <c r="I87" s="107"/>
      <c r="J87" s="107"/>
      <c r="K87" s="111">
        <v>1.4</v>
      </c>
      <c r="L87" s="111">
        <v>1.68</v>
      </c>
      <c r="M87" s="111">
        <v>2.23</v>
      </c>
      <c r="N87" s="112">
        <v>2.57</v>
      </c>
      <c r="O87" s="63"/>
      <c r="P87" s="114">
        <f t="shared" ref="P87:P98" si="154">(O87*$E87*$F87*((1-$G87)+$G87*$K87*$H87))</f>
        <v>0</v>
      </c>
      <c r="Q87" s="105"/>
      <c r="R87" s="114">
        <f t="shared" ref="R87:R97" si="155">(Q87*$E87*$F87*((1-$G87)+$G87*$K87*$H87))</f>
        <v>0</v>
      </c>
      <c r="S87" s="65">
        <v>110</v>
      </c>
      <c r="T87" s="114">
        <f>(S87*$E87*$F87*((1-$G87)+$G87*$K87*$H87))</f>
        <v>2234259.945456</v>
      </c>
      <c r="U87" s="63"/>
      <c r="V87" s="114">
        <f t="shared" ref="V87:V98" si="156">(U87*$E87*$F87*((1-$G87)+$G87*$K87*$H87))</f>
        <v>0</v>
      </c>
      <c r="W87" s="63"/>
      <c r="X87" s="114">
        <f t="shared" ref="X87:X98" si="157">(W87*$E87*$F87*((1-$G87)+$G87*$K87*$H87))</f>
        <v>0</v>
      </c>
      <c r="Y87" s="63"/>
      <c r="Z87" s="65">
        <f t="shared" si="151"/>
        <v>0</v>
      </c>
      <c r="AA87" s="65"/>
      <c r="AB87" s="114">
        <f t="shared" ref="AB87:AB98" si="158">(AA87*$E87*$F87*((1-$G87)+$G87*$K87*$H87))</f>
        <v>0</v>
      </c>
      <c r="AC87" s="65"/>
      <c r="AD87" s="65"/>
      <c r="AE87" s="65">
        <v>12</v>
      </c>
      <c r="AF87" s="114">
        <f>(AE87*$E87*$F87*((1-$G87)+$G87*$K87*$H87))</f>
        <v>243737.44859520003</v>
      </c>
      <c r="AG87" s="65"/>
      <c r="AH87" s="114">
        <f t="shared" ref="AH87:AH98" si="159">(AG87*$E87*$F87*((1-$G87)+$G87*$L87*$H87))</f>
        <v>0</v>
      </c>
      <c r="AI87" s="65"/>
      <c r="AJ87" s="114">
        <f t="shared" ref="AJ87:AJ98" si="160">(AI87*$E87*$F87*((1-$G87)+$G87*$L87*$H87))</f>
        <v>0</v>
      </c>
      <c r="AK87" s="63"/>
      <c r="AL87" s="114">
        <f t="shared" ref="AL87:AL98" si="161">(AK87*$E87*$F87*((1-$G87)+$G87*$K87*$H87))</f>
        <v>0</v>
      </c>
      <c r="AM87" s="65"/>
      <c r="AN87" s="65">
        <f t="shared" si="152"/>
        <v>0</v>
      </c>
      <c r="AO87" s="63"/>
      <c r="AP87" s="114">
        <f t="shared" ref="AP87:AP98" si="162">(AO87*$E87*$F87*((1-$G87)+$G87*$K87*$H87))</f>
        <v>0</v>
      </c>
      <c r="AQ87" s="63"/>
      <c r="AR87" s="114">
        <f t="shared" ref="AR87:AR98" si="163">(AQ87*$E87*$F87*((1-$G87)+$G87*$K87*$H87))</f>
        <v>0</v>
      </c>
      <c r="AS87" s="65"/>
      <c r="AT87" s="114">
        <f t="shared" ref="AT87:AT98" si="164">(AS87*$E87*$F87*((1-$G87)+$G87*$K87*$H87))</f>
        <v>0</v>
      </c>
      <c r="AU87" s="65"/>
      <c r="AV87" s="114">
        <f t="shared" ref="AV87:AV98" si="165">(AU87*$E87*$F87*((1-$G87)+$G87*$K87*$H87))</f>
        <v>0</v>
      </c>
      <c r="AW87" s="63"/>
      <c r="AX87" s="114">
        <f t="shared" ref="AX87:AX98" si="166">(AW87*$E87*$F87*((1-$G87)+$G87*$K87*$H87))</f>
        <v>0</v>
      </c>
      <c r="AY87" s="63"/>
      <c r="AZ87" s="114">
        <f>(AY87*$E87*$F87*((1-$G87)+$G87*$K87*$H87))</f>
        <v>0</v>
      </c>
      <c r="BA87" s="63">
        <v>120</v>
      </c>
      <c r="BB87" s="114">
        <f>(BA87*$E87*$F87*((1-$G87)+$G87*$K87*$H87))</f>
        <v>2437374.4859519997</v>
      </c>
      <c r="BC87" s="63"/>
      <c r="BD87" s="114">
        <f t="shared" ref="BD87:BD98" si="167">(BC87*$E87*$F87*((1-$G87)+$G87*$K87*$H87))</f>
        <v>0</v>
      </c>
      <c r="BE87" s="63">
        <v>31</v>
      </c>
      <c r="BF87" s="114">
        <f t="shared" ref="BF87:BF98" si="168">(BE87*$E87*$F87*((1-$G87)+$G87*$K87*$H87))</f>
        <v>629655.07553760009</v>
      </c>
      <c r="BG87" s="63">
        <v>15</v>
      </c>
      <c r="BH87" s="114">
        <f>(BG87*$E87*$F87*((1-$G87)+$G87*$K87*$H87))</f>
        <v>304671.81074399996</v>
      </c>
      <c r="BI87" s="63"/>
      <c r="BJ87" s="114">
        <f t="shared" ref="BJ87:BJ98" si="169">(BI87*$E87*$F87*((1-$G87)+$G87*$K87*$H87))</f>
        <v>0</v>
      </c>
      <c r="BK87" s="63"/>
      <c r="BL87" s="114">
        <f t="shared" ref="BL87:BL98" si="170">(BK87*$E87*$F87*((1-$G87)+$G87*$K87*$H87))</f>
        <v>0</v>
      </c>
      <c r="BM87" s="63"/>
      <c r="BN87" s="114">
        <f t="shared" ref="BN87:BN98" si="171">(BM87*$E87*$F87*((1-$G87)+$G87*$K87*$H87))</f>
        <v>0</v>
      </c>
      <c r="BO87" s="63"/>
      <c r="BP87" s="114">
        <f t="shared" ref="BP87:BP98" si="172">(BO87*$E87*$F87*((1-$G87)+$G87*$K87*$H87))</f>
        <v>0</v>
      </c>
      <c r="BQ87" s="63"/>
      <c r="BR87" s="114">
        <f t="shared" ref="BR87:BR98" si="173">(BQ87*$E87*$F87*((1-$G87)+$G87*$K87*$H87))</f>
        <v>0</v>
      </c>
      <c r="BS87" s="63"/>
      <c r="BT87" s="114">
        <f t="shared" ref="BT87:BT98" si="174">(BS87*$E87*$F87*((1-$G87)+$G87*$K87*$H87))</f>
        <v>0</v>
      </c>
      <c r="BU87" s="63"/>
      <c r="BV87" s="114">
        <f t="shared" ref="BV87:BV98" si="175">(BU87*$E87*$F87*((1-$G87)+$G87*$K87*$H87))</f>
        <v>0</v>
      </c>
      <c r="BW87" s="63"/>
      <c r="BX87" s="114">
        <f t="shared" ref="BX87:BX98" si="176">(BW87*$E87*$F87*((1-$G87)+$G87*$K87*$H87))</f>
        <v>0</v>
      </c>
      <c r="BY87" s="67"/>
      <c r="BZ87" s="114">
        <f t="shared" ref="BZ87:BZ98" si="177">(BY87*$E87*$F87*((1-$G87)+$G87*$K87*$H87))</f>
        <v>0</v>
      </c>
      <c r="CA87" s="63">
        <v>10</v>
      </c>
      <c r="CB87" s="114">
        <f>(CA87*$E87*$F87*((1-$G87)+$G87*$K87*$H87))</f>
        <v>203114.540496</v>
      </c>
      <c r="CC87" s="65">
        <v>3</v>
      </c>
      <c r="CD87" s="114">
        <f>(CC87*$E87*$F87*((1-$G87)+$G87*$K87*$H87))</f>
        <v>60934.362148800006</v>
      </c>
      <c r="CE87" s="63">
        <v>50</v>
      </c>
      <c r="CF87" s="114">
        <f>(CE87*$E87*$F87*((1-$G87)+$G87*$K87*$H87))</f>
        <v>1015572.7024800001</v>
      </c>
      <c r="CG87" s="63">
        <v>10</v>
      </c>
      <c r="CH87" s="114">
        <f>(CG87*$E87*$F87*((1-$G87)+$G87*$K87*$H87))</f>
        <v>203114.540496</v>
      </c>
      <c r="CI87" s="63"/>
      <c r="CJ87" s="114">
        <f t="shared" ref="CJ87:CJ98" si="178">(CI87*$E87*$F87*((1-$G87)+$G87*$K87*$H87))</f>
        <v>0</v>
      </c>
      <c r="CK87" s="63"/>
      <c r="CL87" s="114">
        <f t="shared" ref="CL87:CL98" si="179">(CK87*$E87*$F87*((1-$G87)+$G87*$K87*$H87))</f>
        <v>0</v>
      </c>
      <c r="CM87" s="65">
        <v>9</v>
      </c>
      <c r="CN87" s="114">
        <f>(CM87*$E87*$F87*((1-$G87)+$G87*$L87*$H87))</f>
        <v>187149.41895887998</v>
      </c>
      <c r="CO87" s="63"/>
      <c r="CP87" s="114">
        <f t="shared" ref="CP87:CP98" si="180">(CO87*$E87*$F87*((1-$G87)+$G87*$L87*$H87))</f>
        <v>0</v>
      </c>
      <c r="CQ87" s="63">
        <v>8</v>
      </c>
      <c r="CR87" s="114">
        <f>(CQ87*$E87*$F87*((1-$G87)+$G87*$L87*$H87))</f>
        <v>166355.03907455996</v>
      </c>
      <c r="CS87" s="65">
        <v>20</v>
      </c>
      <c r="CT87" s="114">
        <f>(CS87*$E87*$F87*((1-$G87)+$G87*$K87*$H87))</f>
        <v>406229.080992</v>
      </c>
      <c r="CU87" s="65"/>
      <c r="CV87" s="114"/>
      <c r="CW87" s="65"/>
      <c r="CX87" s="114"/>
      <c r="CY87" s="63">
        <v>0</v>
      </c>
      <c r="CZ87" s="114">
        <f t="shared" ref="CZ87:CZ98" si="181">(CY87*$E87*$F87*((1-$G87)+$G87*$L87*$H87))</f>
        <v>0</v>
      </c>
      <c r="DA87" s="63"/>
      <c r="DB87" s="114"/>
      <c r="DC87" s="63">
        <v>300</v>
      </c>
      <c r="DD87" s="114">
        <f>(DC87*$E87*$F87*((1-$G87)+$G87*$L87*$H87))</f>
        <v>6238313.9652959993</v>
      </c>
      <c r="DE87" s="65"/>
      <c r="DF87" s="114"/>
      <c r="DG87" s="63"/>
      <c r="DH87" s="114"/>
      <c r="DI87" s="63"/>
      <c r="DJ87" s="114"/>
      <c r="DK87" s="63"/>
      <c r="DL87" s="114"/>
      <c r="DM87" s="63"/>
      <c r="DN87" s="114">
        <f t="shared" ref="DN87:DN88" si="182">(DM87*$E87*$F87*((1-$G87)+$G87*$L87*$H87))</f>
        <v>0</v>
      </c>
      <c r="DO87" s="63"/>
      <c r="DP87" s="114">
        <f t="shared" ref="DP87:DP98" si="183">(DO87*$E87*$F87*((1-$G87)+$G87*$L87*$H87))</f>
        <v>0</v>
      </c>
      <c r="DQ87" s="63"/>
      <c r="DR87" s="114"/>
      <c r="DS87" s="63"/>
      <c r="DT87" s="114"/>
      <c r="DU87" s="63"/>
      <c r="DV87" s="114"/>
      <c r="DW87" s="63"/>
      <c r="DX87" s="114"/>
      <c r="DY87" s="63"/>
      <c r="DZ87" s="114"/>
      <c r="EA87" s="63"/>
      <c r="EB87" s="114">
        <f t="shared" ref="EB87:EB98" si="184">(EA87*$E87*$F87*((1-$G87)+$G87*$K87*$H87))</f>
        <v>0</v>
      </c>
      <c r="EC87" s="63"/>
      <c r="ED87" s="114">
        <f t="shared" ref="ED87:ED98" si="185">(EC87*$E87*$F87*((1-$G87)+$G87*$K87*$H87))</f>
        <v>0</v>
      </c>
      <c r="EE87" s="63"/>
      <c r="EF87" s="114">
        <f t="shared" ref="EF87:EF98" si="186">(EE87*$E87*$F87*((1-$G87)+$G87*$K87*$H87))</f>
        <v>0</v>
      </c>
      <c r="EG87" s="63"/>
      <c r="EH87" s="114">
        <f t="shared" ref="EH87:EH98" si="187">(EG87*$E87*$F87*((1-$G87)+$G87*$K87*$H87))</f>
        <v>0</v>
      </c>
      <c r="EI87" s="63"/>
      <c r="EJ87" s="65">
        <f t="shared" si="153"/>
        <v>0</v>
      </c>
      <c r="EK87" s="63"/>
      <c r="EL87" s="114">
        <f t="shared" ref="EL87:EL98" si="188">(EK87*$E87*$F87*((1-$G87)+$G87*$K87*$H87))</f>
        <v>0</v>
      </c>
      <c r="EM87" s="63">
        <v>50</v>
      </c>
      <c r="EN87" s="114">
        <f>(EM87*$E87*$F87*((1-$G87)+$G87*$L87*$H87))</f>
        <v>1039718.994216</v>
      </c>
      <c r="EO87" s="69"/>
      <c r="EP87" s="69"/>
      <c r="EQ87" s="70">
        <f t="shared" si="150"/>
        <v>748</v>
      </c>
      <c r="ER87" s="70">
        <f t="shared" si="150"/>
        <v>15370201.41044304</v>
      </c>
    </row>
    <row r="88" spans="1:148" s="110" customFormat="1" ht="60" customHeight="1" x14ac:dyDescent="0.25">
      <c r="A88" s="55"/>
      <c r="B88" s="55">
        <v>59</v>
      </c>
      <c r="C88" s="189" t="s">
        <v>307</v>
      </c>
      <c r="D88" s="130" t="s">
        <v>308</v>
      </c>
      <c r="E88" s="58">
        <v>13916</v>
      </c>
      <c r="F88" s="190">
        <v>2.0299999999999998</v>
      </c>
      <c r="G88" s="136">
        <v>0.25890000000000002</v>
      </c>
      <c r="H88" s="61">
        <v>1</v>
      </c>
      <c r="I88" s="107"/>
      <c r="J88" s="107"/>
      <c r="K88" s="101">
        <v>1.4</v>
      </c>
      <c r="L88" s="101">
        <v>1.68</v>
      </c>
      <c r="M88" s="101">
        <v>2.23</v>
      </c>
      <c r="N88" s="104">
        <v>2.57</v>
      </c>
      <c r="O88" s="63"/>
      <c r="P88" s="114">
        <f t="shared" si="154"/>
        <v>0</v>
      </c>
      <c r="Q88" s="105"/>
      <c r="R88" s="114">
        <f t="shared" si="155"/>
        <v>0</v>
      </c>
      <c r="S88" s="65">
        <v>317</v>
      </c>
      <c r="T88" s="114">
        <f t="shared" ref="T88:T102" si="189">(S88*$E88*$F88*((1-$G88)+$G88*$K88*$H88))</f>
        <v>9882473.7791695967</v>
      </c>
      <c r="U88" s="63">
        <v>0</v>
      </c>
      <c r="V88" s="114">
        <f t="shared" si="156"/>
        <v>0</v>
      </c>
      <c r="W88" s="63"/>
      <c r="X88" s="114">
        <f t="shared" si="157"/>
        <v>0</v>
      </c>
      <c r="Y88" s="63"/>
      <c r="Z88" s="64">
        <f t="shared" si="151"/>
        <v>0</v>
      </c>
      <c r="AA88" s="65"/>
      <c r="AB88" s="114">
        <f t="shared" si="158"/>
        <v>0</v>
      </c>
      <c r="AC88" s="64"/>
      <c r="AD88" s="64"/>
      <c r="AE88" s="65">
        <v>0</v>
      </c>
      <c r="AF88" s="114">
        <f t="shared" ref="AF88:AF98" si="190">(AE88*$E88*$F88*((1-$G88)+$G88*$K88*$H88))</f>
        <v>0</v>
      </c>
      <c r="AG88" s="65"/>
      <c r="AH88" s="114">
        <f t="shared" si="159"/>
        <v>0</v>
      </c>
      <c r="AI88" s="65">
        <v>0</v>
      </c>
      <c r="AJ88" s="114">
        <f t="shared" si="160"/>
        <v>0</v>
      </c>
      <c r="AK88" s="63"/>
      <c r="AL88" s="114">
        <f t="shared" si="161"/>
        <v>0</v>
      </c>
      <c r="AM88" s="65"/>
      <c r="AN88" s="65">
        <f t="shared" si="152"/>
        <v>0</v>
      </c>
      <c r="AO88" s="63">
        <v>0</v>
      </c>
      <c r="AP88" s="114">
        <f t="shared" si="162"/>
        <v>0</v>
      </c>
      <c r="AQ88" s="63"/>
      <c r="AR88" s="114">
        <f t="shared" si="163"/>
        <v>0</v>
      </c>
      <c r="AS88" s="65">
        <v>0</v>
      </c>
      <c r="AT88" s="114">
        <f t="shared" si="164"/>
        <v>0</v>
      </c>
      <c r="AU88" s="65"/>
      <c r="AV88" s="114">
        <f t="shared" si="165"/>
        <v>0</v>
      </c>
      <c r="AW88" s="63"/>
      <c r="AX88" s="114">
        <f t="shared" si="166"/>
        <v>0</v>
      </c>
      <c r="AY88" s="63">
        <v>0</v>
      </c>
      <c r="AZ88" s="114">
        <f t="shared" ref="AZ88:AZ98" si="191">(AY88*$E88*$F88*((1-$G88)+$G88*$K88*$H88))</f>
        <v>0</v>
      </c>
      <c r="BA88" s="63">
        <v>17</v>
      </c>
      <c r="BB88" s="114">
        <f>(BA88*$E88*$F88*((1-$G88)+$G88*$K88*$H88))</f>
        <v>529974.93452959997</v>
      </c>
      <c r="BC88" s="63"/>
      <c r="BD88" s="114">
        <f t="shared" si="167"/>
        <v>0</v>
      </c>
      <c r="BE88" s="63"/>
      <c r="BF88" s="114">
        <f t="shared" si="168"/>
        <v>0</v>
      </c>
      <c r="BG88" s="63"/>
      <c r="BH88" s="114">
        <f t="shared" ref="BH88:BH98" si="192">(BG88*$E88*$F88*((1-$G88)+$G88*$K88*$H88))</f>
        <v>0</v>
      </c>
      <c r="BI88" s="63">
        <v>91</v>
      </c>
      <c r="BJ88" s="114">
        <f t="shared" si="169"/>
        <v>2836924.6495407992</v>
      </c>
      <c r="BK88" s="63"/>
      <c r="BL88" s="114">
        <f t="shared" si="170"/>
        <v>0</v>
      </c>
      <c r="BM88" s="63"/>
      <c r="BN88" s="114">
        <f t="shared" si="171"/>
        <v>0</v>
      </c>
      <c r="BO88" s="63"/>
      <c r="BP88" s="114">
        <f t="shared" si="172"/>
        <v>0</v>
      </c>
      <c r="BQ88" s="63"/>
      <c r="BR88" s="114">
        <f t="shared" si="173"/>
        <v>0</v>
      </c>
      <c r="BS88" s="63"/>
      <c r="BT88" s="114">
        <f t="shared" si="174"/>
        <v>0</v>
      </c>
      <c r="BU88" s="63"/>
      <c r="BV88" s="114">
        <f t="shared" si="175"/>
        <v>0</v>
      </c>
      <c r="BW88" s="63"/>
      <c r="BX88" s="114">
        <f t="shared" si="176"/>
        <v>0</v>
      </c>
      <c r="BY88" s="67"/>
      <c r="BZ88" s="114">
        <f t="shared" si="177"/>
        <v>0</v>
      </c>
      <c r="CA88" s="63">
        <v>10</v>
      </c>
      <c r="CB88" s="114">
        <f t="shared" ref="CB88:CB98" si="193">(CA88*$E88*$F88*((1-$G88)+$G88*$K88*$H88))</f>
        <v>311749.96148799994</v>
      </c>
      <c r="CC88" s="65">
        <v>1</v>
      </c>
      <c r="CD88" s="114">
        <f>(CC88*$E88*$F88*((1-$G88)+$G88*$K88*$H88))</f>
        <v>31174.996148799994</v>
      </c>
      <c r="CE88" s="63">
        <v>0</v>
      </c>
      <c r="CF88" s="114">
        <f t="shared" ref="CF88:CF98" si="194">(CE88*$E88*$F88*((1-$G88)+$G88*$K88*$H88))</f>
        <v>0</v>
      </c>
      <c r="CG88" s="63">
        <v>0</v>
      </c>
      <c r="CH88" s="114">
        <f t="shared" ref="CH88:CH98" si="195">(CG88*$E88*$F88*((1-$G88)+$G88*$K88*$H88))</f>
        <v>0</v>
      </c>
      <c r="CI88" s="63">
        <v>0</v>
      </c>
      <c r="CJ88" s="114">
        <f t="shared" si="178"/>
        <v>0</v>
      </c>
      <c r="CK88" s="63"/>
      <c r="CL88" s="114">
        <f>(CK88*$E88*$F88*((1-$G88)+$G88*$K88*$H88))</f>
        <v>0</v>
      </c>
      <c r="CM88" s="65">
        <v>3</v>
      </c>
      <c r="CN88" s="114">
        <f>(CM88*$E88*$F88*((1-$G88)+$G88*$L88*$H88))</f>
        <v>99668.572358879974</v>
      </c>
      <c r="CO88" s="63">
        <v>0</v>
      </c>
      <c r="CP88" s="114">
        <f t="shared" si="180"/>
        <v>0</v>
      </c>
      <c r="CQ88" s="63">
        <v>2</v>
      </c>
      <c r="CR88" s="114">
        <f>(CQ88*$E88*$F88*((1-$G88)+$G88*$L88*$H88))</f>
        <v>66445.714905919987</v>
      </c>
      <c r="CS88" s="65">
        <v>0</v>
      </c>
      <c r="CT88" s="114"/>
      <c r="CU88" s="65">
        <v>0</v>
      </c>
      <c r="CV88" s="114"/>
      <c r="CW88" s="65"/>
      <c r="CX88" s="114"/>
      <c r="CY88" s="63">
        <v>85</v>
      </c>
      <c r="CZ88" s="114">
        <f>(CY88*$E88*$F88*((1-$G88)+$G88*$L88*$H88))</f>
        <v>2823942.8835015995</v>
      </c>
      <c r="DA88" s="63">
        <v>0</v>
      </c>
      <c r="DB88" s="114"/>
      <c r="DC88" s="63">
        <v>0</v>
      </c>
      <c r="DD88" s="114">
        <f>(DC88*$E88*$F88*((1-$G88)+$G88*$L88*$H88))</f>
        <v>0</v>
      </c>
      <c r="DE88" s="65">
        <v>0</v>
      </c>
      <c r="DF88" s="114"/>
      <c r="DG88" s="63">
        <v>0</v>
      </c>
      <c r="DH88" s="114"/>
      <c r="DI88" s="63">
        <v>0</v>
      </c>
      <c r="DJ88" s="114"/>
      <c r="DK88" s="63">
        <v>0</v>
      </c>
      <c r="DL88" s="114"/>
      <c r="DM88" s="63"/>
      <c r="DN88" s="114">
        <f t="shared" si="182"/>
        <v>0</v>
      </c>
      <c r="DO88" s="63"/>
      <c r="DP88" s="114">
        <f t="shared" si="183"/>
        <v>0</v>
      </c>
      <c r="DQ88" s="63"/>
      <c r="DR88" s="114"/>
      <c r="DS88" s="63"/>
      <c r="DT88" s="114"/>
      <c r="DU88" s="63">
        <v>0</v>
      </c>
      <c r="DV88" s="114"/>
      <c r="DW88" s="63">
        <v>0</v>
      </c>
      <c r="DX88" s="114"/>
      <c r="DY88" s="63">
        <v>0</v>
      </c>
      <c r="DZ88" s="114"/>
      <c r="EA88" s="63"/>
      <c r="EB88" s="114">
        <f t="shared" si="184"/>
        <v>0</v>
      </c>
      <c r="EC88" s="63"/>
      <c r="ED88" s="114">
        <f t="shared" si="185"/>
        <v>0</v>
      </c>
      <c r="EE88" s="63"/>
      <c r="EF88" s="114">
        <f t="shared" si="186"/>
        <v>0</v>
      </c>
      <c r="EG88" s="63"/>
      <c r="EH88" s="114">
        <f t="shared" si="187"/>
        <v>0</v>
      </c>
      <c r="EI88" s="63"/>
      <c r="EJ88" s="64">
        <f t="shared" si="153"/>
        <v>0</v>
      </c>
      <c r="EK88" s="63"/>
      <c r="EL88" s="114">
        <f t="shared" si="188"/>
        <v>0</v>
      </c>
      <c r="EM88" s="63"/>
      <c r="EN88" s="114">
        <f>(EM88*$E88*$F88*((1-$G88)+$G88*$L88*$H88))</f>
        <v>0</v>
      </c>
      <c r="EO88" s="69"/>
      <c r="EP88" s="69"/>
      <c r="EQ88" s="70">
        <f t="shared" si="150"/>
        <v>526</v>
      </c>
      <c r="ER88" s="70">
        <f t="shared" si="150"/>
        <v>16582355.491643194</v>
      </c>
    </row>
    <row r="89" spans="1:148" s="1" customFormat="1" ht="60" customHeight="1" x14ac:dyDescent="0.25">
      <c r="A89" s="55"/>
      <c r="B89" s="55">
        <v>60</v>
      </c>
      <c r="C89" s="189" t="s">
        <v>309</v>
      </c>
      <c r="D89" s="130" t="s">
        <v>310</v>
      </c>
      <c r="E89" s="58">
        <v>13916</v>
      </c>
      <c r="F89" s="190">
        <v>2.63</v>
      </c>
      <c r="G89" s="136">
        <v>0.23499999999999999</v>
      </c>
      <c r="H89" s="61">
        <v>1</v>
      </c>
      <c r="I89" s="107"/>
      <c r="J89" s="107"/>
      <c r="K89" s="101">
        <v>1.4</v>
      </c>
      <c r="L89" s="101">
        <v>1.68</v>
      </c>
      <c r="M89" s="101">
        <v>2.23</v>
      </c>
      <c r="N89" s="104">
        <v>2.57</v>
      </c>
      <c r="O89" s="63"/>
      <c r="P89" s="114">
        <f t="shared" si="154"/>
        <v>0</v>
      </c>
      <c r="Q89" s="105"/>
      <c r="R89" s="114">
        <f t="shared" si="155"/>
        <v>0</v>
      </c>
      <c r="S89" s="65">
        <v>100</v>
      </c>
      <c r="T89" s="114">
        <f>(S89*$E89*$F89*((1-$G89)+$G89*$K89*$H89))</f>
        <v>4003939.3519999995</v>
      </c>
      <c r="U89" s="63"/>
      <c r="V89" s="114">
        <f t="shared" si="156"/>
        <v>0</v>
      </c>
      <c r="W89" s="63"/>
      <c r="X89" s="114">
        <f t="shared" si="157"/>
        <v>0</v>
      </c>
      <c r="Y89" s="63"/>
      <c r="Z89" s="64">
        <f t="shared" si="151"/>
        <v>0</v>
      </c>
      <c r="AA89" s="65"/>
      <c r="AB89" s="114">
        <f t="shared" si="158"/>
        <v>0</v>
      </c>
      <c r="AC89" s="64"/>
      <c r="AD89" s="64"/>
      <c r="AE89" s="65"/>
      <c r="AF89" s="114">
        <f t="shared" si="190"/>
        <v>0</v>
      </c>
      <c r="AG89" s="65">
        <v>0</v>
      </c>
      <c r="AH89" s="114">
        <f t="shared" si="159"/>
        <v>0</v>
      </c>
      <c r="AI89" s="65"/>
      <c r="AJ89" s="114">
        <f>(AI89*$E89*$F89*((1-$G89)+$G89*$L89*$H89))</f>
        <v>0</v>
      </c>
      <c r="AK89" s="63"/>
      <c r="AL89" s="114">
        <f t="shared" si="161"/>
        <v>0</v>
      </c>
      <c r="AM89" s="65"/>
      <c r="AN89" s="65">
        <f t="shared" si="152"/>
        <v>0</v>
      </c>
      <c r="AO89" s="63"/>
      <c r="AP89" s="114">
        <f t="shared" si="162"/>
        <v>0</v>
      </c>
      <c r="AQ89" s="63"/>
      <c r="AR89" s="114">
        <f t="shared" si="163"/>
        <v>0</v>
      </c>
      <c r="AS89" s="65"/>
      <c r="AT89" s="114">
        <f t="shared" si="164"/>
        <v>0</v>
      </c>
      <c r="AU89" s="65"/>
      <c r="AV89" s="114">
        <f t="shared" si="165"/>
        <v>0</v>
      </c>
      <c r="AW89" s="63"/>
      <c r="AX89" s="114">
        <f t="shared" si="166"/>
        <v>0</v>
      </c>
      <c r="AY89" s="63"/>
      <c r="AZ89" s="114">
        <f t="shared" si="191"/>
        <v>0</v>
      </c>
      <c r="BA89" s="63">
        <v>72</v>
      </c>
      <c r="BB89" s="114">
        <f>(BA89*$E89*$F89*((1-$G89)+$G89*$K89*$H89))</f>
        <v>2882836.3334399993</v>
      </c>
      <c r="BC89" s="63"/>
      <c r="BD89" s="114">
        <f t="shared" si="167"/>
        <v>0</v>
      </c>
      <c r="BE89" s="63"/>
      <c r="BF89" s="114">
        <f t="shared" si="168"/>
        <v>0</v>
      </c>
      <c r="BG89" s="63"/>
      <c r="BH89" s="114">
        <f t="shared" si="192"/>
        <v>0</v>
      </c>
      <c r="BI89" s="63">
        <v>52</v>
      </c>
      <c r="BJ89" s="114">
        <f>(BI89*$E89*$F89*((1-$G89)+$G89*$K89*$H89))</f>
        <v>2082048.4630399996</v>
      </c>
      <c r="BK89" s="63"/>
      <c r="BL89" s="114">
        <f t="shared" si="170"/>
        <v>0</v>
      </c>
      <c r="BM89" s="63"/>
      <c r="BN89" s="114">
        <f t="shared" si="171"/>
        <v>0</v>
      </c>
      <c r="BO89" s="63"/>
      <c r="BP89" s="114">
        <f t="shared" si="172"/>
        <v>0</v>
      </c>
      <c r="BQ89" s="63"/>
      <c r="BR89" s="114">
        <f t="shared" si="173"/>
        <v>0</v>
      </c>
      <c r="BS89" s="63"/>
      <c r="BT89" s="114">
        <f t="shared" si="174"/>
        <v>0</v>
      </c>
      <c r="BU89" s="63"/>
      <c r="BV89" s="114">
        <f t="shared" si="175"/>
        <v>0</v>
      </c>
      <c r="BW89" s="63"/>
      <c r="BX89" s="114">
        <f t="shared" si="176"/>
        <v>0</v>
      </c>
      <c r="BY89" s="67"/>
      <c r="BZ89" s="114">
        <f t="shared" si="177"/>
        <v>0</v>
      </c>
      <c r="CA89" s="63"/>
      <c r="CB89" s="114">
        <f t="shared" si="193"/>
        <v>0</v>
      </c>
      <c r="CC89" s="65"/>
      <c r="CD89" s="114">
        <f t="shared" ref="CD89:CD98" si="196">(CC89*$E89*$F89*((1-$G89)+$G89*$K89*$H89))</f>
        <v>0</v>
      </c>
      <c r="CE89" s="63"/>
      <c r="CF89" s="114">
        <f t="shared" si="194"/>
        <v>0</v>
      </c>
      <c r="CG89" s="63"/>
      <c r="CH89" s="114">
        <f t="shared" si="195"/>
        <v>0</v>
      </c>
      <c r="CI89" s="63"/>
      <c r="CJ89" s="114">
        <f t="shared" si="178"/>
        <v>0</v>
      </c>
      <c r="CK89" s="63">
        <v>50</v>
      </c>
      <c r="CL89" s="114">
        <f>(CK89*$E89*$F89*((1-$G89)+$G89*$K89*$H89))</f>
        <v>2001969.6759999997</v>
      </c>
      <c r="CM89" s="65"/>
      <c r="CN89" s="114">
        <f t="shared" ref="CN89:CN98" si="197">(CM89*$E89*$F89*((1-$G89)+$G89*$L89*$H89))</f>
        <v>0</v>
      </c>
      <c r="CO89" s="63"/>
      <c r="CP89" s="114">
        <f t="shared" si="180"/>
        <v>0</v>
      </c>
      <c r="CQ89" s="63"/>
      <c r="CR89" s="114">
        <f t="shared" ref="CR89:CR98" si="198">(CQ89*$E89*$F89*((1-$G89)+$G89*$L89*$H89))</f>
        <v>0</v>
      </c>
      <c r="CS89" s="65"/>
      <c r="CT89" s="114"/>
      <c r="CU89" s="65"/>
      <c r="CV89" s="114"/>
      <c r="CW89" s="65"/>
      <c r="CX89" s="114"/>
      <c r="CY89" s="63"/>
      <c r="CZ89" s="114">
        <f t="shared" si="181"/>
        <v>0</v>
      </c>
      <c r="DA89" s="63"/>
      <c r="DB89" s="114"/>
      <c r="DC89" s="63"/>
      <c r="DD89" s="114">
        <f t="shared" ref="DD89:DD98" si="199">(DC89*$E89*$F89*((1-$G89)+$G89*$L89*$H89))</f>
        <v>0</v>
      </c>
      <c r="DE89" s="65"/>
      <c r="DF89" s="114"/>
      <c r="DG89" s="63"/>
      <c r="DH89" s="114"/>
      <c r="DI89" s="63"/>
      <c r="DJ89" s="114"/>
      <c r="DK89" s="63"/>
      <c r="DL89" s="114"/>
      <c r="DM89" s="63">
        <v>180</v>
      </c>
      <c r="DN89" s="114">
        <f>(DM89*$E89*$F89*((1-$G89)+$G89*$L89*$H89))</f>
        <v>7640570.3371199993</v>
      </c>
      <c r="DO89" s="63"/>
      <c r="DP89" s="114">
        <f t="shared" si="183"/>
        <v>0</v>
      </c>
      <c r="DQ89" s="63"/>
      <c r="DR89" s="114"/>
      <c r="DS89" s="63"/>
      <c r="DT89" s="114"/>
      <c r="DU89" s="63"/>
      <c r="DV89" s="114"/>
      <c r="DW89" s="63"/>
      <c r="DX89" s="114"/>
      <c r="DY89" s="63"/>
      <c r="DZ89" s="114"/>
      <c r="EA89" s="63"/>
      <c r="EB89" s="114">
        <f t="shared" si="184"/>
        <v>0</v>
      </c>
      <c r="EC89" s="63"/>
      <c r="ED89" s="114">
        <f t="shared" si="185"/>
        <v>0</v>
      </c>
      <c r="EE89" s="63"/>
      <c r="EF89" s="114">
        <f t="shared" si="186"/>
        <v>0</v>
      </c>
      <c r="EG89" s="63"/>
      <c r="EH89" s="114">
        <f t="shared" si="187"/>
        <v>0</v>
      </c>
      <c r="EI89" s="63"/>
      <c r="EJ89" s="64">
        <f t="shared" si="153"/>
        <v>0</v>
      </c>
      <c r="EK89" s="63"/>
      <c r="EL89" s="114">
        <f t="shared" si="188"/>
        <v>0</v>
      </c>
      <c r="EM89" s="63"/>
      <c r="EN89" s="114">
        <f t="shared" ref="EN89:EN102" si="200">(EM89*$E89*$F89*((1-$G89)+$G89*$L89*$H89))</f>
        <v>0</v>
      </c>
      <c r="EO89" s="69"/>
      <c r="EP89" s="69"/>
      <c r="EQ89" s="70">
        <f t="shared" si="150"/>
        <v>454</v>
      </c>
      <c r="ER89" s="70">
        <f t="shared" si="150"/>
        <v>18611364.161599997</v>
      </c>
    </row>
    <row r="90" spans="1:148" s="1" customFormat="1" ht="60" customHeight="1" x14ac:dyDescent="0.25">
      <c r="A90" s="55"/>
      <c r="B90" s="55">
        <v>61</v>
      </c>
      <c r="C90" s="189" t="s">
        <v>311</v>
      </c>
      <c r="D90" s="130" t="s">
        <v>312</v>
      </c>
      <c r="E90" s="58">
        <v>13916</v>
      </c>
      <c r="F90" s="190">
        <v>4.1900000000000004</v>
      </c>
      <c r="G90" s="136">
        <v>3.1399999999999997E-2</v>
      </c>
      <c r="H90" s="61">
        <v>1</v>
      </c>
      <c r="I90" s="107"/>
      <c r="J90" s="107"/>
      <c r="K90" s="101">
        <v>1.4</v>
      </c>
      <c r="L90" s="101">
        <v>1.68</v>
      </c>
      <c r="M90" s="101">
        <v>2.23</v>
      </c>
      <c r="N90" s="104">
        <v>2.57</v>
      </c>
      <c r="O90" s="63"/>
      <c r="P90" s="114">
        <f t="shared" si="154"/>
        <v>0</v>
      </c>
      <c r="Q90" s="105"/>
      <c r="R90" s="114">
        <f t="shared" si="155"/>
        <v>0</v>
      </c>
      <c r="S90" s="65">
        <v>500</v>
      </c>
      <c r="T90" s="114">
        <f t="shared" si="189"/>
        <v>29520194.4912</v>
      </c>
      <c r="U90" s="63"/>
      <c r="V90" s="114">
        <f t="shared" si="156"/>
        <v>0</v>
      </c>
      <c r="W90" s="63"/>
      <c r="X90" s="114">
        <f t="shared" si="157"/>
        <v>0</v>
      </c>
      <c r="Y90" s="63"/>
      <c r="Z90" s="64">
        <f t="shared" si="151"/>
        <v>0</v>
      </c>
      <c r="AA90" s="65"/>
      <c r="AB90" s="114">
        <f t="shared" si="158"/>
        <v>0</v>
      </c>
      <c r="AC90" s="64"/>
      <c r="AD90" s="64"/>
      <c r="AE90" s="65"/>
      <c r="AF90" s="114">
        <f t="shared" si="190"/>
        <v>0</v>
      </c>
      <c r="AG90" s="65"/>
      <c r="AH90" s="114">
        <f>(AG90*$E90*$F90*((1-$G90)+$G90*$L90*$H90))</f>
        <v>0</v>
      </c>
      <c r="AI90" s="65"/>
      <c r="AJ90" s="114">
        <f t="shared" si="160"/>
        <v>0</v>
      </c>
      <c r="AK90" s="63"/>
      <c r="AL90" s="114">
        <f t="shared" si="161"/>
        <v>0</v>
      </c>
      <c r="AM90" s="65"/>
      <c r="AN90" s="65">
        <f t="shared" si="152"/>
        <v>0</v>
      </c>
      <c r="AO90" s="63"/>
      <c r="AP90" s="114">
        <f t="shared" si="162"/>
        <v>0</v>
      </c>
      <c r="AQ90" s="63"/>
      <c r="AR90" s="114">
        <f t="shared" si="163"/>
        <v>0</v>
      </c>
      <c r="AS90" s="65"/>
      <c r="AT90" s="114">
        <f t="shared" si="164"/>
        <v>0</v>
      </c>
      <c r="AU90" s="65"/>
      <c r="AV90" s="114">
        <f t="shared" si="165"/>
        <v>0</v>
      </c>
      <c r="AW90" s="63"/>
      <c r="AX90" s="114">
        <f t="shared" si="166"/>
        <v>0</v>
      </c>
      <c r="AY90" s="63"/>
      <c r="AZ90" s="114">
        <f t="shared" si="191"/>
        <v>0</v>
      </c>
      <c r="BA90" s="63"/>
      <c r="BB90" s="114">
        <f t="shared" ref="BB90:BB98" si="201">(BA90*$E90*$F90*((1-$G90)+$G90*$K90*$H90))</f>
        <v>0</v>
      </c>
      <c r="BC90" s="63"/>
      <c r="BD90" s="114">
        <f t="shared" si="167"/>
        <v>0</v>
      </c>
      <c r="BE90" s="63"/>
      <c r="BF90" s="114">
        <f t="shared" si="168"/>
        <v>0</v>
      </c>
      <c r="BG90" s="63"/>
      <c r="BH90" s="114">
        <f t="shared" si="192"/>
        <v>0</v>
      </c>
      <c r="BI90" s="63"/>
      <c r="BJ90" s="114">
        <f t="shared" si="169"/>
        <v>0</v>
      </c>
      <c r="BK90" s="63"/>
      <c r="BL90" s="114">
        <f t="shared" si="170"/>
        <v>0</v>
      </c>
      <c r="BM90" s="63"/>
      <c r="BN90" s="114">
        <f t="shared" si="171"/>
        <v>0</v>
      </c>
      <c r="BO90" s="63"/>
      <c r="BP90" s="114">
        <f t="shared" si="172"/>
        <v>0</v>
      </c>
      <c r="BQ90" s="63"/>
      <c r="BR90" s="114">
        <f t="shared" si="173"/>
        <v>0</v>
      </c>
      <c r="BS90" s="63"/>
      <c r="BT90" s="114">
        <f t="shared" si="174"/>
        <v>0</v>
      </c>
      <c r="BU90" s="63"/>
      <c r="BV90" s="114">
        <f t="shared" si="175"/>
        <v>0</v>
      </c>
      <c r="BW90" s="63"/>
      <c r="BX90" s="114">
        <f t="shared" si="176"/>
        <v>0</v>
      </c>
      <c r="BY90" s="67"/>
      <c r="BZ90" s="114">
        <f t="shared" si="177"/>
        <v>0</v>
      </c>
      <c r="CA90" s="63"/>
      <c r="CB90" s="114">
        <f>(CA90*$E90*$F90*((1-$G90)+$G90*$K90*$H90))</f>
        <v>0</v>
      </c>
      <c r="CC90" s="65"/>
      <c r="CD90" s="114">
        <f t="shared" si="196"/>
        <v>0</v>
      </c>
      <c r="CE90" s="63"/>
      <c r="CF90" s="114">
        <f t="shared" si="194"/>
        <v>0</v>
      </c>
      <c r="CG90" s="63"/>
      <c r="CH90" s="114">
        <f t="shared" si="195"/>
        <v>0</v>
      </c>
      <c r="CI90" s="63"/>
      <c r="CJ90" s="114">
        <f t="shared" si="178"/>
        <v>0</v>
      </c>
      <c r="CK90" s="63">
        <v>50</v>
      </c>
      <c r="CL90" s="114">
        <f>(CK90*$E90*$F90*((1-$G90)+$G90*$K90*$H90))</f>
        <v>2952019.44912</v>
      </c>
      <c r="CM90" s="65"/>
      <c r="CN90" s="114">
        <f t="shared" si="197"/>
        <v>0</v>
      </c>
      <c r="CO90" s="63"/>
      <c r="CP90" s="114">
        <f t="shared" si="180"/>
        <v>0</v>
      </c>
      <c r="CQ90" s="63"/>
      <c r="CR90" s="114">
        <f t="shared" si="198"/>
        <v>0</v>
      </c>
      <c r="CS90" s="65"/>
      <c r="CT90" s="114"/>
      <c r="CU90" s="65"/>
      <c r="CV90" s="114"/>
      <c r="CW90" s="65"/>
      <c r="CX90" s="114"/>
      <c r="CY90" s="63"/>
      <c r="CZ90" s="114">
        <f t="shared" si="181"/>
        <v>0</v>
      </c>
      <c r="DA90" s="63"/>
      <c r="DB90" s="114"/>
      <c r="DC90" s="63"/>
      <c r="DD90" s="114">
        <f t="shared" si="199"/>
        <v>0</v>
      </c>
      <c r="DE90" s="65"/>
      <c r="DF90" s="114"/>
      <c r="DG90" s="63"/>
      <c r="DH90" s="114"/>
      <c r="DI90" s="63"/>
      <c r="DJ90" s="114"/>
      <c r="DK90" s="63"/>
      <c r="DL90" s="114"/>
      <c r="DM90" s="63"/>
      <c r="DN90" s="114"/>
      <c r="DO90" s="63"/>
      <c r="DP90" s="114">
        <f t="shared" si="183"/>
        <v>0</v>
      </c>
      <c r="DQ90" s="63"/>
      <c r="DR90" s="114"/>
      <c r="DS90" s="63"/>
      <c r="DT90" s="114"/>
      <c r="DU90" s="63"/>
      <c r="DV90" s="114"/>
      <c r="DW90" s="63"/>
      <c r="DX90" s="114"/>
      <c r="DY90" s="63"/>
      <c r="DZ90" s="114"/>
      <c r="EA90" s="63"/>
      <c r="EB90" s="114">
        <f t="shared" si="184"/>
        <v>0</v>
      </c>
      <c r="EC90" s="63"/>
      <c r="ED90" s="114">
        <f t="shared" si="185"/>
        <v>0</v>
      </c>
      <c r="EE90" s="63"/>
      <c r="EF90" s="114">
        <f t="shared" si="186"/>
        <v>0</v>
      </c>
      <c r="EG90" s="63"/>
      <c r="EH90" s="114">
        <f t="shared" si="187"/>
        <v>0</v>
      </c>
      <c r="EI90" s="63"/>
      <c r="EJ90" s="64">
        <f t="shared" si="153"/>
        <v>0</v>
      </c>
      <c r="EK90" s="63"/>
      <c r="EL90" s="114">
        <f t="shared" si="188"/>
        <v>0</v>
      </c>
      <c r="EM90" s="63">
        <v>36</v>
      </c>
      <c r="EN90" s="114">
        <f t="shared" si="200"/>
        <v>2143909.1977228806</v>
      </c>
      <c r="EO90" s="69"/>
      <c r="EP90" s="69"/>
      <c r="EQ90" s="70">
        <f t="shared" si="150"/>
        <v>586</v>
      </c>
      <c r="ER90" s="70">
        <f t="shared" si="150"/>
        <v>34616123.138042882</v>
      </c>
    </row>
    <row r="91" spans="1:148" s="1" customFormat="1" ht="60" customHeight="1" x14ac:dyDescent="0.25">
      <c r="A91" s="55"/>
      <c r="B91" s="55">
        <v>62</v>
      </c>
      <c r="C91" s="189" t="s">
        <v>313</v>
      </c>
      <c r="D91" s="130" t="s">
        <v>314</v>
      </c>
      <c r="E91" s="58">
        <v>13916</v>
      </c>
      <c r="F91" s="190">
        <v>4.93</v>
      </c>
      <c r="G91" s="136">
        <v>2.0400000000000001E-2</v>
      </c>
      <c r="H91" s="61">
        <v>1</v>
      </c>
      <c r="I91" s="107"/>
      <c r="J91" s="107"/>
      <c r="K91" s="101">
        <v>1.4</v>
      </c>
      <c r="L91" s="101">
        <v>1.68</v>
      </c>
      <c r="M91" s="101">
        <v>2.23</v>
      </c>
      <c r="N91" s="104">
        <v>2.57</v>
      </c>
      <c r="O91" s="63"/>
      <c r="P91" s="114">
        <f t="shared" si="154"/>
        <v>0</v>
      </c>
      <c r="Q91" s="105"/>
      <c r="R91" s="114">
        <f t="shared" si="155"/>
        <v>0</v>
      </c>
      <c r="S91" s="65">
        <v>210</v>
      </c>
      <c r="T91" s="114">
        <f t="shared" si="189"/>
        <v>14524797.835967999</v>
      </c>
      <c r="U91" s="63"/>
      <c r="V91" s="114">
        <f t="shared" si="156"/>
        <v>0</v>
      </c>
      <c r="W91" s="63"/>
      <c r="X91" s="114">
        <f t="shared" si="157"/>
        <v>0</v>
      </c>
      <c r="Y91" s="63"/>
      <c r="Z91" s="64">
        <f t="shared" si="151"/>
        <v>0</v>
      </c>
      <c r="AA91" s="65"/>
      <c r="AB91" s="114">
        <f t="shared" si="158"/>
        <v>0</v>
      </c>
      <c r="AC91" s="64"/>
      <c r="AD91" s="64"/>
      <c r="AE91" s="65"/>
      <c r="AF91" s="114">
        <f t="shared" si="190"/>
        <v>0</v>
      </c>
      <c r="AG91" s="65"/>
      <c r="AH91" s="114">
        <f t="shared" si="159"/>
        <v>0</v>
      </c>
      <c r="AI91" s="65"/>
      <c r="AJ91" s="114">
        <f t="shared" si="160"/>
        <v>0</v>
      </c>
      <c r="AK91" s="63"/>
      <c r="AL91" s="114">
        <f t="shared" si="161"/>
        <v>0</v>
      </c>
      <c r="AM91" s="65"/>
      <c r="AN91" s="65">
        <f t="shared" si="152"/>
        <v>0</v>
      </c>
      <c r="AO91" s="63"/>
      <c r="AP91" s="114">
        <f t="shared" si="162"/>
        <v>0</v>
      </c>
      <c r="AQ91" s="63"/>
      <c r="AR91" s="114">
        <f t="shared" si="163"/>
        <v>0</v>
      </c>
      <c r="AS91" s="65"/>
      <c r="AT91" s="114">
        <f t="shared" si="164"/>
        <v>0</v>
      </c>
      <c r="AU91" s="65"/>
      <c r="AV91" s="114">
        <f t="shared" si="165"/>
        <v>0</v>
      </c>
      <c r="AW91" s="63"/>
      <c r="AX91" s="114">
        <f t="shared" si="166"/>
        <v>0</v>
      </c>
      <c r="AY91" s="63"/>
      <c r="AZ91" s="114">
        <f t="shared" si="191"/>
        <v>0</v>
      </c>
      <c r="BA91" s="63"/>
      <c r="BB91" s="114">
        <f t="shared" si="201"/>
        <v>0</v>
      </c>
      <c r="BC91" s="63"/>
      <c r="BD91" s="114">
        <f t="shared" si="167"/>
        <v>0</v>
      </c>
      <c r="BE91" s="63"/>
      <c r="BF91" s="114">
        <f>(BE91*$E91*$F91*((1-$G91)+$G91*$K91*$H91))</f>
        <v>0</v>
      </c>
      <c r="BG91" s="63"/>
      <c r="BH91" s="114">
        <f t="shared" si="192"/>
        <v>0</v>
      </c>
      <c r="BI91" s="63"/>
      <c r="BJ91" s="114">
        <f t="shared" si="169"/>
        <v>0</v>
      </c>
      <c r="BK91" s="63"/>
      <c r="BL91" s="114">
        <f t="shared" si="170"/>
        <v>0</v>
      </c>
      <c r="BM91" s="63"/>
      <c r="BN91" s="114">
        <f t="shared" si="171"/>
        <v>0</v>
      </c>
      <c r="BO91" s="63"/>
      <c r="BP91" s="114">
        <f t="shared" si="172"/>
        <v>0</v>
      </c>
      <c r="BQ91" s="63"/>
      <c r="BR91" s="114">
        <f t="shared" si="173"/>
        <v>0</v>
      </c>
      <c r="BS91" s="63"/>
      <c r="BT91" s="114">
        <f t="shared" si="174"/>
        <v>0</v>
      </c>
      <c r="BU91" s="63"/>
      <c r="BV91" s="114">
        <f t="shared" si="175"/>
        <v>0</v>
      </c>
      <c r="BW91" s="63"/>
      <c r="BX91" s="114">
        <f t="shared" si="176"/>
        <v>0</v>
      </c>
      <c r="BY91" s="67"/>
      <c r="BZ91" s="114">
        <f t="shared" si="177"/>
        <v>0</v>
      </c>
      <c r="CA91" s="63">
        <v>10</v>
      </c>
      <c r="CB91" s="114">
        <f>(CA91*$E91*$F91*((1-$G91)+$G91*$K91*$H91))</f>
        <v>691657.03980799986</v>
      </c>
      <c r="CC91" s="65">
        <v>6</v>
      </c>
      <c r="CD91" s="114">
        <f>(CC91*$E91*$F91*((1-$G91)+$G91*$K91*$H91))</f>
        <v>414994.22388479993</v>
      </c>
      <c r="CE91" s="63"/>
      <c r="CF91" s="114">
        <f t="shared" si="194"/>
        <v>0</v>
      </c>
      <c r="CG91" s="63"/>
      <c r="CH91" s="114">
        <f t="shared" si="195"/>
        <v>0</v>
      </c>
      <c r="CI91" s="63"/>
      <c r="CJ91" s="114">
        <f t="shared" si="178"/>
        <v>0</v>
      </c>
      <c r="CK91" s="63"/>
      <c r="CL91" s="114">
        <f t="shared" si="179"/>
        <v>0</v>
      </c>
      <c r="CM91" s="65"/>
      <c r="CN91" s="114">
        <f t="shared" si="197"/>
        <v>0</v>
      </c>
      <c r="CO91" s="63"/>
      <c r="CP91" s="114">
        <f t="shared" si="180"/>
        <v>0</v>
      </c>
      <c r="CQ91" s="63"/>
      <c r="CR91" s="114">
        <f t="shared" si="198"/>
        <v>0</v>
      </c>
      <c r="CS91" s="65"/>
      <c r="CT91" s="114"/>
      <c r="CU91" s="65"/>
      <c r="CV91" s="114"/>
      <c r="CW91" s="65"/>
      <c r="CX91" s="114"/>
      <c r="CY91" s="63"/>
      <c r="CZ91" s="114">
        <f t="shared" si="181"/>
        <v>0</v>
      </c>
      <c r="DA91" s="63"/>
      <c r="DB91" s="114"/>
      <c r="DC91" s="63"/>
      <c r="DD91" s="114">
        <f t="shared" si="199"/>
        <v>0</v>
      </c>
      <c r="DE91" s="65"/>
      <c r="DF91" s="114"/>
      <c r="DG91" s="63"/>
      <c r="DH91" s="114"/>
      <c r="DI91" s="63"/>
      <c r="DJ91" s="114"/>
      <c r="DK91" s="63"/>
      <c r="DL91" s="114"/>
      <c r="DM91" s="63"/>
      <c r="DN91" s="114"/>
      <c r="DO91" s="63"/>
      <c r="DP91" s="114">
        <f t="shared" si="183"/>
        <v>0</v>
      </c>
      <c r="DQ91" s="63"/>
      <c r="DR91" s="114"/>
      <c r="DS91" s="63"/>
      <c r="DT91" s="114"/>
      <c r="DU91" s="63"/>
      <c r="DV91" s="114"/>
      <c r="DW91" s="63"/>
      <c r="DX91" s="114"/>
      <c r="DY91" s="63"/>
      <c r="DZ91" s="114"/>
      <c r="EA91" s="63"/>
      <c r="EB91" s="114">
        <f t="shared" si="184"/>
        <v>0</v>
      </c>
      <c r="EC91" s="63"/>
      <c r="ED91" s="114">
        <f t="shared" si="185"/>
        <v>0</v>
      </c>
      <c r="EE91" s="63"/>
      <c r="EF91" s="114">
        <f t="shared" si="186"/>
        <v>0</v>
      </c>
      <c r="EG91" s="63"/>
      <c r="EH91" s="114">
        <f t="shared" si="187"/>
        <v>0</v>
      </c>
      <c r="EI91" s="63"/>
      <c r="EJ91" s="64">
        <f t="shared" si="153"/>
        <v>0</v>
      </c>
      <c r="EK91" s="63"/>
      <c r="EL91" s="114">
        <f t="shared" si="188"/>
        <v>0</v>
      </c>
      <c r="EM91" s="63"/>
      <c r="EN91" s="114">
        <f t="shared" si="200"/>
        <v>0</v>
      </c>
      <c r="EO91" s="69"/>
      <c r="EP91" s="69"/>
      <c r="EQ91" s="70">
        <f t="shared" si="150"/>
        <v>226</v>
      </c>
      <c r="ER91" s="70">
        <f t="shared" si="150"/>
        <v>15631449.099660799</v>
      </c>
    </row>
    <row r="92" spans="1:148" s="1" customFormat="1" ht="60" customHeight="1" x14ac:dyDescent="0.25">
      <c r="A92" s="55"/>
      <c r="B92" s="55">
        <v>63</v>
      </c>
      <c r="C92" s="189" t="s">
        <v>315</v>
      </c>
      <c r="D92" s="130" t="s">
        <v>316</v>
      </c>
      <c r="E92" s="58">
        <v>13916</v>
      </c>
      <c r="F92" s="190">
        <v>5.87</v>
      </c>
      <c r="G92" s="136">
        <v>6.59E-2</v>
      </c>
      <c r="H92" s="61">
        <v>1</v>
      </c>
      <c r="I92" s="107"/>
      <c r="J92" s="107"/>
      <c r="K92" s="101">
        <v>1.4</v>
      </c>
      <c r="L92" s="101">
        <v>1.68</v>
      </c>
      <c r="M92" s="101">
        <v>2.23</v>
      </c>
      <c r="N92" s="104">
        <v>2.57</v>
      </c>
      <c r="O92" s="63"/>
      <c r="P92" s="114">
        <f t="shared" si="154"/>
        <v>0</v>
      </c>
      <c r="Q92" s="105"/>
      <c r="R92" s="114">
        <f t="shared" si="155"/>
        <v>0</v>
      </c>
      <c r="S92" s="65">
        <v>180</v>
      </c>
      <c r="T92" s="114">
        <f t="shared" si="189"/>
        <v>15091233.698015999</v>
      </c>
      <c r="U92" s="63"/>
      <c r="V92" s="114">
        <f t="shared" si="156"/>
        <v>0</v>
      </c>
      <c r="W92" s="63"/>
      <c r="X92" s="114">
        <f t="shared" si="157"/>
        <v>0</v>
      </c>
      <c r="Y92" s="63"/>
      <c r="Z92" s="64">
        <f t="shared" si="151"/>
        <v>0</v>
      </c>
      <c r="AA92" s="65"/>
      <c r="AB92" s="114">
        <f t="shared" si="158"/>
        <v>0</v>
      </c>
      <c r="AC92" s="64"/>
      <c r="AD92" s="64"/>
      <c r="AE92" s="65"/>
      <c r="AF92" s="114">
        <f t="shared" si="190"/>
        <v>0</v>
      </c>
      <c r="AG92" s="65"/>
      <c r="AH92" s="114">
        <f t="shared" si="159"/>
        <v>0</v>
      </c>
      <c r="AI92" s="65"/>
      <c r="AJ92" s="114">
        <f t="shared" si="160"/>
        <v>0</v>
      </c>
      <c r="AK92" s="63"/>
      <c r="AL92" s="114">
        <f t="shared" si="161"/>
        <v>0</v>
      </c>
      <c r="AM92" s="65"/>
      <c r="AN92" s="65">
        <f t="shared" si="152"/>
        <v>0</v>
      </c>
      <c r="AO92" s="63"/>
      <c r="AP92" s="114">
        <f t="shared" si="162"/>
        <v>0</v>
      </c>
      <c r="AQ92" s="109"/>
      <c r="AR92" s="114">
        <f t="shared" si="163"/>
        <v>0</v>
      </c>
      <c r="AS92" s="65"/>
      <c r="AT92" s="114">
        <f t="shared" si="164"/>
        <v>0</v>
      </c>
      <c r="AU92" s="65"/>
      <c r="AV92" s="114">
        <f t="shared" si="165"/>
        <v>0</v>
      </c>
      <c r="AW92" s="63"/>
      <c r="AX92" s="114">
        <f t="shared" si="166"/>
        <v>0</v>
      </c>
      <c r="AY92" s="63"/>
      <c r="AZ92" s="114">
        <f>(AY92*$E92*$F92*((1-$G92)+$G92*$K92*$H92))</f>
        <v>0</v>
      </c>
      <c r="BA92" s="63"/>
      <c r="BB92" s="114">
        <f t="shared" si="201"/>
        <v>0</v>
      </c>
      <c r="BC92" s="63"/>
      <c r="BD92" s="114">
        <f t="shared" si="167"/>
        <v>0</v>
      </c>
      <c r="BE92" s="63"/>
      <c r="BF92" s="114">
        <f t="shared" si="168"/>
        <v>0</v>
      </c>
      <c r="BG92" s="63"/>
      <c r="BH92" s="114">
        <f t="shared" si="192"/>
        <v>0</v>
      </c>
      <c r="BI92" s="63"/>
      <c r="BJ92" s="114">
        <f t="shared" si="169"/>
        <v>0</v>
      </c>
      <c r="BK92" s="63"/>
      <c r="BL92" s="114">
        <f t="shared" si="170"/>
        <v>0</v>
      </c>
      <c r="BM92" s="63"/>
      <c r="BN92" s="114">
        <f t="shared" si="171"/>
        <v>0</v>
      </c>
      <c r="BO92" s="63"/>
      <c r="BP92" s="114">
        <f t="shared" si="172"/>
        <v>0</v>
      </c>
      <c r="BQ92" s="63"/>
      <c r="BR92" s="114">
        <f t="shared" si="173"/>
        <v>0</v>
      </c>
      <c r="BS92" s="63"/>
      <c r="BT92" s="114">
        <f t="shared" si="174"/>
        <v>0</v>
      </c>
      <c r="BU92" s="63"/>
      <c r="BV92" s="114">
        <f t="shared" si="175"/>
        <v>0</v>
      </c>
      <c r="BW92" s="63"/>
      <c r="BX92" s="114">
        <f t="shared" si="176"/>
        <v>0</v>
      </c>
      <c r="BY92" s="67"/>
      <c r="BZ92" s="114">
        <f t="shared" si="177"/>
        <v>0</v>
      </c>
      <c r="CA92" s="63"/>
      <c r="CB92" s="114">
        <f t="shared" si="193"/>
        <v>0</v>
      </c>
      <c r="CC92" s="65"/>
      <c r="CD92" s="114">
        <f t="shared" si="196"/>
        <v>0</v>
      </c>
      <c r="CE92" s="63"/>
      <c r="CF92" s="114">
        <f t="shared" si="194"/>
        <v>0</v>
      </c>
      <c r="CG92" s="63"/>
      <c r="CH92" s="114">
        <f t="shared" si="195"/>
        <v>0</v>
      </c>
      <c r="CI92" s="63"/>
      <c r="CJ92" s="114">
        <f t="shared" si="178"/>
        <v>0</v>
      </c>
      <c r="CK92" s="63">
        <v>50</v>
      </c>
      <c r="CL92" s="114">
        <f>(CK92*$E92*$F92*((1-$G92)+$G92*$K92*$H92))</f>
        <v>4192009.3605599999</v>
      </c>
      <c r="CM92" s="65"/>
      <c r="CN92" s="114">
        <f t="shared" si="197"/>
        <v>0</v>
      </c>
      <c r="CO92" s="63"/>
      <c r="CP92" s="114">
        <f t="shared" si="180"/>
        <v>0</v>
      </c>
      <c r="CQ92" s="63"/>
      <c r="CR92" s="114">
        <f t="shared" si="198"/>
        <v>0</v>
      </c>
      <c r="CS92" s="65"/>
      <c r="CT92" s="114"/>
      <c r="CU92" s="65"/>
      <c r="CV92" s="114"/>
      <c r="CW92" s="65"/>
      <c r="CX92" s="114"/>
      <c r="CY92" s="63"/>
      <c r="CZ92" s="114">
        <f t="shared" si="181"/>
        <v>0</v>
      </c>
      <c r="DA92" s="63"/>
      <c r="DB92" s="114"/>
      <c r="DC92" s="63"/>
      <c r="DD92" s="114">
        <f t="shared" si="199"/>
        <v>0</v>
      </c>
      <c r="DE92" s="65"/>
      <c r="DF92" s="114"/>
      <c r="DG92" s="63"/>
      <c r="DH92" s="114"/>
      <c r="DI92" s="63"/>
      <c r="DJ92" s="114"/>
      <c r="DK92" s="63"/>
      <c r="DL92" s="114"/>
      <c r="DM92" s="63"/>
      <c r="DN92" s="114"/>
      <c r="DO92" s="63"/>
      <c r="DP92" s="114">
        <f t="shared" si="183"/>
        <v>0</v>
      </c>
      <c r="DQ92" s="63"/>
      <c r="DR92" s="114"/>
      <c r="DS92" s="63"/>
      <c r="DT92" s="114"/>
      <c r="DU92" s="63"/>
      <c r="DV92" s="114"/>
      <c r="DW92" s="63"/>
      <c r="DX92" s="114"/>
      <c r="DY92" s="63"/>
      <c r="DZ92" s="114"/>
      <c r="EA92" s="109"/>
      <c r="EB92" s="114">
        <f t="shared" si="184"/>
        <v>0</v>
      </c>
      <c r="EC92" s="63"/>
      <c r="ED92" s="114">
        <f t="shared" si="185"/>
        <v>0</v>
      </c>
      <c r="EE92" s="63"/>
      <c r="EF92" s="114">
        <f t="shared" si="186"/>
        <v>0</v>
      </c>
      <c r="EG92" s="63"/>
      <c r="EH92" s="114">
        <f t="shared" si="187"/>
        <v>0</v>
      </c>
      <c r="EI92" s="63"/>
      <c r="EJ92" s="64">
        <f t="shared" si="153"/>
        <v>0</v>
      </c>
      <c r="EK92" s="63"/>
      <c r="EL92" s="114">
        <f t="shared" si="188"/>
        <v>0</v>
      </c>
      <c r="EM92" s="63">
        <v>10</v>
      </c>
      <c r="EN92" s="114">
        <f t="shared" si="200"/>
        <v>853474.74259040016</v>
      </c>
      <c r="EO92" s="69"/>
      <c r="EP92" s="69"/>
      <c r="EQ92" s="70">
        <f t="shared" si="150"/>
        <v>240</v>
      </c>
      <c r="ER92" s="70">
        <f t="shared" si="150"/>
        <v>20136717.8011664</v>
      </c>
    </row>
    <row r="93" spans="1:148" s="1" customFormat="1" ht="60" customHeight="1" x14ac:dyDescent="0.25">
      <c r="A93" s="55"/>
      <c r="B93" s="55">
        <v>64</v>
      </c>
      <c r="C93" s="189" t="s">
        <v>317</v>
      </c>
      <c r="D93" s="130" t="s">
        <v>318</v>
      </c>
      <c r="E93" s="58">
        <v>13916</v>
      </c>
      <c r="F93" s="190">
        <v>7.66</v>
      </c>
      <c r="G93" s="136">
        <v>0.1106</v>
      </c>
      <c r="H93" s="61">
        <v>1</v>
      </c>
      <c r="I93" s="107"/>
      <c r="J93" s="107"/>
      <c r="K93" s="101">
        <v>1.4</v>
      </c>
      <c r="L93" s="101">
        <v>1.68</v>
      </c>
      <c r="M93" s="101">
        <v>2.23</v>
      </c>
      <c r="N93" s="104">
        <v>2.57</v>
      </c>
      <c r="O93" s="63"/>
      <c r="P93" s="114">
        <f t="shared" si="154"/>
        <v>0</v>
      </c>
      <c r="Q93" s="105"/>
      <c r="R93" s="114">
        <f t="shared" si="155"/>
        <v>0</v>
      </c>
      <c r="S93" s="65">
        <v>120</v>
      </c>
      <c r="T93" s="114">
        <f t="shared" si="189"/>
        <v>13357487.017728003</v>
      </c>
      <c r="U93" s="63"/>
      <c r="V93" s="114">
        <f t="shared" si="156"/>
        <v>0</v>
      </c>
      <c r="W93" s="63"/>
      <c r="X93" s="114">
        <f t="shared" si="157"/>
        <v>0</v>
      </c>
      <c r="Y93" s="63"/>
      <c r="Z93" s="64">
        <f t="shared" si="151"/>
        <v>0</v>
      </c>
      <c r="AA93" s="65"/>
      <c r="AB93" s="114">
        <f t="shared" si="158"/>
        <v>0</v>
      </c>
      <c r="AC93" s="64"/>
      <c r="AD93" s="64"/>
      <c r="AE93" s="65"/>
      <c r="AF93" s="114">
        <f t="shared" si="190"/>
        <v>0</v>
      </c>
      <c r="AG93" s="65"/>
      <c r="AH93" s="114">
        <f t="shared" si="159"/>
        <v>0</v>
      </c>
      <c r="AI93" s="65"/>
      <c r="AJ93" s="114">
        <f t="shared" si="160"/>
        <v>0</v>
      </c>
      <c r="AK93" s="63"/>
      <c r="AL93" s="114">
        <f t="shared" si="161"/>
        <v>0</v>
      </c>
      <c r="AM93" s="65"/>
      <c r="AN93" s="65">
        <f t="shared" si="152"/>
        <v>0</v>
      </c>
      <c r="AO93" s="63"/>
      <c r="AP93" s="114">
        <f t="shared" si="162"/>
        <v>0</v>
      </c>
      <c r="AQ93" s="63"/>
      <c r="AR93" s="114">
        <f t="shared" si="163"/>
        <v>0</v>
      </c>
      <c r="AS93" s="65"/>
      <c r="AT93" s="114">
        <f t="shared" si="164"/>
        <v>0</v>
      </c>
      <c r="AU93" s="65"/>
      <c r="AV93" s="114">
        <f t="shared" si="165"/>
        <v>0</v>
      </c>
      <c r="AW93" s="63"/>
      <c r="AX93" s="114">
        <f t="shared" si="166"/>
        <v>0</v>
      </c>
      <c r="AY93" s="63"/>
      <c r="AZ93" s="114">
        <f t="shared" si="191"/>
        <v>0</v>
      </c>
      <c r="BA93" s="63"/>
      <c r="BB93" s="114">
        <f t="shared" si="201"/>
        <v>0</v>
      </c>
      <c r="BC93" s="63"/>
      <c r="BD93" s="114">
        <f t="shared" si="167"/>
        <v>0</v>
      </c>
      <c r="BE93" s="63"/>
      <c r="BF93" s="114">
        <f t="shared" si="168"/>
        <v>0</v>
      </c>
      <c r="BG93" s="63"/>
      <c r="BH93" s="114">
        <f t="shared" si="192"/>
        <v>0</v>
      </c>
      <c r="BI93" s="63"/>
      <c r="BJ93" s="114">
        <f t="shared" si="169"/>
        <v>0</v>
      </c>
      <c r="BK93" s="63"/>
      <c r="BL93" s="114">
        <f t="shared" si="170"/>
        <v>0</v>
      </c>
      <c r="BM93" s="63"/>
      <c r="BN93" s="114">
        <f t="shared" si="171"/>
        <v>0</v>
      </c>
      <c r="BO93" s="63"/>
      <c r="BP93" s="114">
        <f t="shared" si="172"/>
        <v>0</v>
      </c>
      <c r="BQ93" s="63"/>
      <c r="BR93" s="114">
        <f t="shared" si="173"/>
        <v>0</v>
      </c>
      <c r="BS93" s="63"/>
      <c r="BT93" s="114">
        <f t="shared" si="174"/>
        <v>0</v>
      </c>
      <c r="BU93" s="63"/>
      <c r="BV93" s="114">
        <f t="shared" si="175"/>
        <v>0</v>
      </c>
      <c r="BW93" s="63"/>
      <c r="BX93" s="114">
        <f t="shared" si="176"/>
        <v>0</v>
      </c>
      <c r="BY93" s="67"/>
      <c r="BZ93" s="114">
        <f t="shared" si="177"/>
        <v>0</v>
      </c>
      <c r="CA93" s="63"/>
      <c r="CB93" s="114">
        <f t="shared" si="193"/>
        <v>0</v>
      </c>
      <c r="CC93" s="65">
        <v>6</v>
      </c>
      <c r="CD93" s="114">
        <f>(CC93*$E93*$F93*((1-$G93)+$G93*$K93*$H93))</f>
        <v>667874.35088639997</v>
      </c>
      <c r="CE93" s="63"/>
      <c r="CF93" s="114">
        <f t="shared" si="194"/>
        <v>0</v>
      </c>
      <c r="CG93" s="63"/>
      <c r="CH93" s="114">
        <f t="shared" si="195"/>
        <v>0</v>
      </c>
      <c r="CI93" s="63"/>
      <c r="CJ93" s="114">
        <f t="shared" si="178"/>
        <v>0</v>
      </c>
      <c r="CK93" s="63"/>
      <c r="CL93" s="114">
        <f t="shared" si="179"/>
        <v>0</v>
      </c>
      <c r="CM93" s="65"/>
      <c r="CN93" s="114">
        <f t="shared" si="197"/>
        <v>0</v>
      </c>
      <c r="CO93" s="63"/>
      <c r="CP93" s="114">
        <f t="shared" si="180"/>
        <v>0</v>
      </c>
      <c r="CQ93" s="63"/>
      <c r="CR93" s="114">
        <f t="shared" si="198"/>
        <v>0</v>
      </c>
      <c r="CS93" s="65"/>
      <c r="CT93" s="114"/>
      <c r="CU93" s="65"/>
      <c r="CV93" s="114"/>
      <c r="CW93" s="65"/>
      <c r="CX93" s="114"/>
      <c r="CY93" s="63"/>
      <c r="CZ93" s="114">
        <f t="shared" si="181"/>
        <v>0</v>
      </c>
      <c r="DA93" s="63"/>
      <c r="DB93" s="114"/>
      <c r="DC93" s="63"/>
      <c r="DD93" s="114">
        <f t="shared" si="199"/>
        <v>0</v>
      </c>
      <c r="DE93" s="65"/>
      <c r="DF93" s="114"/>
      <c r="DG93" s="63"/>
      <c r="DH93" s="114"/>
      <c r="DI93" s="63"/>
      <c r="DJ93" s="114"/>
      <c r="DK93" s="63"/>
      <c r="DL93" s="114"/>
      <c r="DM93" s="63"/>
      <c r="DN93" s="114"/>
      <c r="DO93" s="63"/>
      <c r="DP93" s="114">
        <f t="shared" si="183"/>
        <v>0</v>
      </c>
      <c r="DQ93" s="63"/>
      <c r="DR93" s="114"/>
      <c r="DS93" s="63"/>
      <c r="DT93" s="114"/>
      <c r="DU93" s="63"/>
      <c r="DV93" s="114"/>
      <c r="DW93" s="63"/>
      <c r="DX93" s="114"/>
      <c r="DY93" s="63"/>
      <c r="DZ93" s="114"/>
      <c r="EA93" s="63"/>
      <c r="EB93" s="114">
        <f t="shared" si="184"/>
        <v>0</v>
      </c>
      <c r="EC93" s="63"/>
      <c r="ED93" s="114">
        <f t="shared" si="185"/>
        <v>0</v>
      </c>
      <c r="EE93" s="63"/>
      <c r="EF93" s="114">
        <f t="shared" si="186"/>
        <v>0</v>
      </c>
      <c r="EG93" s="63"/>
      <c r="EH93" s="114">
        <f t="shared" si="187"/>
        <v>0</v>
      </c>
      <c r="EI93" s="63"/>
      <c r="EJ93" s="64">
        <f t="shared" si="153"/>
        <v>0</v>
      </c>
      <c r="EK93" s="63"/>
      <c r="EL93" s="114">
        <f t="shared" si="188"/>
        <v>0</v>
      </c>
      <c r="EM93" s="63"/>
      <c r="EN93" s="114">
        <f t="shared" si="200"/>
        <v>0</v>
      </c>
      <c r="EO93" s="69"/>
      <c r="EP93" s="69"/>
      <c r="EQ93" s="70">
        <f t="shared" si="150"/>
        <v>126</v>
      </c>
      <c r="ER93" s="70">
        <f t="shared" si="150"/>
        <v>14025361.368614404</v>
      </c>
    </row>
    <row r="94" spans="1:148" s="1" customFormat="1" ht="60" customHeight="1" x14ac:dyDescent="0.25">
      <c r="A94" s="55"/>
      <c r="B94" s="55">
        <v>65</v>
      </c>
      <c r="C94" s="189" t="s">
        <v>319</v>
      </c>
      <c r="D94" s="100" t="s">
        <v>320</v>
      </c>
      <c r="E94" s="58">
        <v>13916</v>
      </c>
      <c r="F94" s="190">
        <v>8.57</v>
      </c>
      <c r="G94" s="136">
        <v>0.15079999999999999</v>
      </c>
      <c r="H94" s="61">
        <v>1</v>
      </c>
      <c r="I94" s="107"/>
      <c r="J94" s="107"/>
      <c r="K94" s="111">
        <v>1.4</v>
      </c>
      <c r="L94" s="111">
        <v>1.68</v>
      </c>
      <c r="M94" s="111">
        <v>2.23</v>
      </c>
      <c r="N94" s="112">
        <v>2.57</v>
      </c>
      <c r="O94" s="63"/>
      <c r="P94" s="114">
        <f t="shared" si="154"/>
        <v>0</v>
      </c>
      <c r="Q94" s="105"/>
      <c r="R94" s="114">
        <f t="shared" si="155"/>
        <v>0</v>
      </c>
      <c r="S94" s="65">
        <v>50</v>
      </c>
      <c r="T94" s="114">
        <f>(S94*$E94*$F94*((1-$G94)+$G94*$K94*$H94))</f>
        <v>6322694.5219199993</v>
      </c>
      <c r="U94" s="63"/>
      <c r="V94" s="114">
        <f t="shared" si="156"/>
        <v>0</v>
      </c>
      <c r="W94" s="63"/>
      <c r="X94" s="114">
        <f t="shared" si="157"/>
        <v>0</v>
      </c>
      <c r="Y94" s="63"/>
      <c r="Z94" s="64">
        <f t="shared" si="151"/>
        <v>0</v>
      </c>
      <c r="AA94" s="65"/>
      <c r="AB94" s="114">
        <f t="shared" si="158"/>
        <v>0</v>
      </c>
      <c r="AC94" s="64"/>
      <c r="AD94" s="64"/>
      <c r="AE94" s="65"/>
      <c r="AF94" s="114">
        <f t="shared" si="190"/>
        <v>0</v>
      </c>
      <c r="AG94" s="65">
        <v>3</v>
      </c>
      <c r="AH94" s="114">
        <f>(AG94*$E94*$F94*((1-$G94)+$G94*$L94*$H94))</f>
        <v>394468.58923583996</v>
      </c>
      <c r="AI94" s="65"/>
      <c r="AJ94" s="114">
        <f t="shared" si="160"/>
        <v>0</v>
      </c>
      <c r="AK94" s="63"/>
      <c r="AL94" s="114">
        <f t="shared" si="161"/>
        <v>0</v>
      </c>
      <c r="AM94" s="65"/>
      <c r="AN94" s="65">
        <f t="shared" si="152"/>
        <v>0</v>
      </c>
      <c r="AO94" s="63"/>
      <c r="AP94" s="114">
        <f t="shared" si="162"/>
        <v>0</v>
      </c>
      <c r="AQ94" s="63"/>
      <c r="AR94" s="114">
        <f t="shared" si="163"/>
        <v>0</v>
      </c>
      <c r="AS94" s="65"/>
      <c r="AT94" s="114">
        <f t="shared" si="164"/>
        <v>0</v>
      </c>
      <c r="AU94" s="65"/>
      <c r="AV94" s="114">
        <f t="shared" si="165"/>
        <v>0</v>
      </c>
      <c r="AW94" s="63"/>
      <c r="AX94" s="114">
        <f t="shared" si="166"/>
        <v>0</v>
      </c>
      <c r="AY94" s="63"/>
      <c r="AZ94" s="114">
        <f t="shared" si="191"/>
        <v>0</v>
      </c>
      <c r="BA94" s="63"/>
      <c r="BB94" s="114">
        <f t="shared" si="201"/>
        <v>0</v>
      </c>
      <c r="BC94" s="63"/>
      <c r="BD94" s="114">
        <f t="shared" si="167"/>
        <v>0</v>
      </c>
      <c r="BE94" s="63"/>
      <c r="BF94" s="114">
        <f t="shared" si="168"/>
        <v>0</v>
      </c>
      <c r="BG94" s="63"/>
      <c r="BH94" s="114">
        <f t="shared" si="192"/>
        <v>0</v>
      </c>
      <c r="BI94" s="63"/>
      <c r="BJ94" s="114">
        <f t="shared" si="169"/>
        <v>0</v>
      </c>
      <c r="BK94" s="63"/>
      <c r="BL94" s="114">
        <f t="shared" si="170"/>
        <v>0</v>
      </c>
      <c r="BM94" s="63"/>
      <c r="BN94" s="114">
        <f t="shared" si="171"/>
        <v>0</v>
      </c>
      <c r="BO94" s="63"/>
      <c r="BP94" s="114">
        <f t="shared" si="172"/>
        <v>0</v>
      </c>
      <c r="BQ94" s="63"/>
      <c r="BR94" s="114">
        <f t="shared" si="173"/>
        <v>0</v>
      </c>
      <c r="BS94" s="63"/>
      <c r="BT94" s="114">
        <f t="shared" si="174"/>
        <v>0</v>
      </c>
      <c r="BU94" s="63"/>
      <c r="BV94" s="114">
        <f t="shared" si="175"/>
        <v>0</v>
      </c>
      <c r="BW94" s="63"/>
      <c r="BX94" s="114">
        <f t="shared" si="176"/>
        <v>0</v>
      </c>
      <c r="BY94" s="67"/>
      <c r="BZ94" s="114">
        <f t="shared" si="177"/>
        <v>0</v>
      </c>
      <c r="CA94" s="63"/>
      <c r="CB94" s="114">
        <f t="shared" si="193"/>
        <v>0</v>
      </c>
      <c r="CC94" s="65"/>
      <c r="CD94" s="114">
        <f t="shared" si="196"/>
        <v>0</v>
      </c>
      <c r="CE94" s="63"/>
      <c r="CF94" s="114">
        <f t="shared" si="194"/>
        <v>0</v>
      </c>
      <c r="CG94" s="63"/>
      <c r="CH94" s="114">
        <f t="shared" si="195"/>
        <v>0</v>
      </c>
      <c r="CI94" s="63"/>
      <c r="CJ94" s="114">
        <f t="shared" si="178"/>
        <v>0</v>
      </c>
      <c r="CK94" s="63">
        <v>50</v>
      </c>
      <c r="CL94" s="114">
        <f>(CK94*$E94*$F94*((1-$G94)+$G94*$K94*$H94))</f>
        <v>6322694.5219199993</v>
      </c>
      <c r="CM94" s="65"/>
      <c r="CN94" s="114">
        <f t="shared" si="197"/>
        <v>0</v>
      </c>
      <c r="CO94" s="63"/>
      <c r="CP94" s="114">
        <f t="shared" si="180"/>
        <v>0</v>
      </c>
      <c r="CQ94" s="63"/>
      <c r="CR94" s="114">
        <f t="shared" si="198"/>
        <v>0</v>
      </c>
      <c r="CS94" s="65"/>
      <c r="CT94" s="114"/>
      <c r="CU94" s="65"/>
      <c r="CV94" s="114"/>
      <c r="CW94" s="65"/>
      <c r="CX94" s="114"/>
      <c r="CY94" s="63"/>
      <c r="CZ94" s="114">
        <f t="shared" si="181"/>
        <v>0</v>
      </c>
      <c r="DA94" s="63"/>
      <c r="DB94" s="114"/>
      <c r="DC94" s="63"/>
      <c r="DD94" s="114">
        <f t="shared" si="199"/>
        <v>0</v>
      </c>
      <c r="DE94" s="65"/>
      <c r="DF94" s="114"/>
      <c r="DG94" s="63"/>
      <c r="DH94" s="114"/>
      <c r="DI94" s="63"/>
      <c r="DJ94" s="114"/>
      <c r="DK94" s="63"/>
      <c r="DL94" s="114"/>
      <c r="DM94" s="63"/>
      <c r="DN94" s="114"/>
      <c r="DO94" s="63"/>
      <c r="DP94" s="114">
        <f t="shared" si="183"/>
        <v>0</v>
      </c>
      <c r="DQ94" s="63"/>
      <c r="DR94" s="114"/>
      <c r="DS94" s="63"/>
      <c r="DT94" s="114"/>
      <c r="DU94" s="63"/>
      <c r="DV94" s="114"/>
      <c r="DW94" s="63"/>
      <c r="DX94" s="114"/>
      <c r="DY94" s="63"/>
      <c r="DZ94" s="114"/>
      <c r="EA94" s="63"/>
      <c r="EB94" s="114">
        <f t="shared" si="184"/>
        <v>0</v>
      </c>
      <c r="EC94" s="63"/>
      <c r="ED94" s="114">
        <f t="shared" si="185"/>
        <v>0</v>
      </c>
      <c r="EE94" s="63"/>
      <c r="EF94" s="114">
        <f t="shared" si="186"/>
        <v>0</v>
      </c>
      <c r="EG94" s="63"/>
      <c r="EH94" s="114">
        <f t="shared" si="187"/>
        <v>0</v>
      </c>
      <c r="EI94" s="63"/>
      <c r="EJ94" s="64">
        <f t="shared" si="153"/>
        <v>0</v>
      </c>
      <c r="EK94" s="63"/>
      <c r="EL94" s="114">
        <f t="shared" si="188"/>
        <v>0</v>
      </c>
      <c r="EM94" s="63"/>
      <c r="EN94" s="114">
        <f t="shared" si="200"/>
        <v>0</v>
      </c>
      <c r="EO94" s="69"/>
      <c r="EP94" s="69"/>
      <c r="EQ94" s="70">
        <f t="shared" si="150"/>
        <v>103</v>
      </c>
      <c r="ER94" s="70">
        <f t="shared" si="150"/>
        <v>13039857.633075839</v>
      </c>
    </row>
    <row r="95" spans="1:148" s="110" customFormat="1" ht="60" customHeight="1" x14ac:dyDescent="0.25">
      <c r="A95" s="55"/>
      <c r="B95" s="55">
        <v>66</v>
      </c>
      <c r="C95" s="189" t="s">
        <v>321</v>
      </c>
      <c r="D95" s="100" t="s">
        <v>322</v>
      </c>
      <c r="E95" s="58">
        <v>13916</v>
      </c>
      <c r="F95" s="190">
        <v>9.65</v>
      </c>
      <c r="G95" s="136">
        <v>0.14910000000000001</v>
      </c>
      <c r="H95" s="61">
        <v>1</v>
      </c>
      <c r="I95" s="107"/>
      <c r="J95" s="107"/>
      <c r="K95" s="111">
        <v>1.4</v>
      </c>
      <c r="L95" s="111">
        <v>1.68</v>
      </c>
      <c r="M95" s="111">
        <v>2.23</v>
      </c>
      <c r="N95" s="112">
        <v>2.57</v>
      </c>
      <c r="O95" s="63"/>
      <c r="P95" s="114">
        <f t="shared" si="154"/>
        <v>0</v>
      </c>
      <c r="Q95" s="105"/>
      <c r="R95" s="114">
        <f t="shared" si="155"/>
        <v>0</v>
      </c>
      <c r="S95" s="65">
        <v>80</v>
      </c>
      <c r="T95" s="114">
        <f>(S95*$E95*$F95*((1-$G95)+$G95*$K95*$H95))</f>
        <v>11383873.585279999</v>
      </c>
      <c r="U95" s="63"/>
      <c r="V95" s="114">
        <f t="shared" si="156"/>
        <v>0</v>
      </c>
      <c r="W95" s="63"/>
      <c r="X95" s="114">
        <f t="shared" si="157"/>
        <v>0</v>
      </c>
      <c r="Y95" s="63"/>
      <c r="Z95" s="64">
        <f t="shared" si="151"/>
        <v>0</v>
      </c>
      <c r="AA95" s="65"/>
      <c r="AB95" s="114">
        <f t="shared" si="158"/>
        <v>0</v>
      </c>
      <c r="AC95" s="64"/>
      <c r="AD95" s="64"/>
      <c r="AE95" s="65"/>
      <c r="AF95" s="114">
        <f t="shared" si="190"/>
        <v>0</v>
      </c>
      <c r="AG95" s="65"/>
      <c r="AH95" s="114">
        <f t="shared" si="159"/>
        <v>0</v>
      </c>
      <c r="AI95" s="65"/>
      <c r="AJ95" s="114">
        <f t="shared" si="160"/>
        <v>0</v>
      </c>
      <c r="AK95" s="63"/>
      <c r="AL95" s="114">
        <f t="shared" si="161"/>
        <v>0</v>
      </c>
      <c r="AM95" s="65"/>
      <c r="AN95" s="65">
        <f t="shared" si="152"/>
        <v>0</v>
      </c>
      <c r="AO95" s="63"/>
      <c r="AP95" s="114">
        <f t="shared" si="162"/>
        <v>0</v>
      </c>
      <c r="AQ95" s="63"/>
      <c r="AR95" s="114">
        <f t="shared" si="163"/>
        <v>0</v>
      </c>
      <c r="AS95" s="65"/>
      <c r="AT95" s="114">
        <f t="shared" si="164"/>
        <v>0</v>
      </c>
      <c r="AU95" s="65"/>
      <c r="AV95" s="114">
        <f t="shared" si="165"/>
        <v>0</v>
      </c>
      <c r="AW95" s="63"/>
      <c r="AX95" s="114">
        <f t="shared" si="166"/>
        <v>0</v>
      </c>
      <c r="AY95" s="63"/>
      <c r="AZ95" s="114">
        <f t="shared" si="191"/>
        <v>0</v>
      </c>
      <c r="BA95" s="63"/>
      <c r="BB95" s="114">
        <f t="shared" si="201"/>
        <v>0</v>
      </c>
      <c r="BC95" s="63"/>
      <c r="BD95" s="114">
        <f t="shared" si="167"/>
        <v>0</v>
      </c>
      <c r="BE95" s="63"/>
      <c r="BF95" s="114">
        <f t="shared" si="168"/>
        <v>0</v>
      </c>
      <c r="BG95" s="63"/>
      <c r="BH95" s="114">
        <f t="shared" si="192"/>
        <v>0</v>
      </c>
      <c r="BI95" s="63"/>
      <c r="BJ95" s="114">
        <f t="shared" si="169"/>
        <v>0</v>
      </c>
      <c r="BK95" s="63"/>
      <c r="BL95" s="114">
        <f t="shared" si="170"/>
        <v>0</v>
      </c>
      <c r="BM95" s="63"/>
      <c r="BN95" s="114">
        <f t="shared" si="171"/>
        <v>0</v>
      </c>
      <c r="BO95" s="63"/>
      <c r="BP95" s="114">
        <f>(BO95*$E95*$F95*((1-$G95)+$G95*$K95*$H95))</f>
        <v>0</v>
      </c>
      <c r="BQ95" s="63"/>
      <c r="BR95" s="114">
        <f t="shared" si="173"/>
        <v>0</v>
      </c>
      <c r="BS95" s="63"/>
      <c r="BT95" s="114">
        <f t="shared" si="174"/>
        <v>0</v>
      </c>
      <c r="BU95" s="63"/>
      <c r="BV95" s="114">
        <f t="shared" si="175"/>
        <v>0</v>
      </c>
      <c r="BW95" s="63"/>
      <c r="BX95" s="114">
        <f t="shared" si="176"/>
        <v>0</v>
      </c>
      <c r="BY95" s="67"/>
      <c r="BZ95" s="114">
        <f t="shared" si="177"/>
        <v>0</v>
      </c>
      <c r="CA95" s="63"/>
      <c r="CB95" s="114">
        <f t="shared" si="193"/>
        <v>0</v>
      </c>
      <c r="CC95" s="65"/>
      <c r="CD95" s="114">
        <f t="shared" si="196"/>
        <v>0</v>
      </c>
      <c r="CE95" s="63"/>
      <c r="CF95" s="114">
        <f t="shared" si="194"/>
        <v>0</v>
      </c>
      <c r="CG95" s="63"/>
      <c r="CH95" s="114">
        <f t="shared" si="195"/>
        <v>0</v>
      </c>
      <c r="CI95" s="63"/>
      <c r="CJ95" s="114">
        <f t="shared" si="178"/>
        <v>0</v>
      </c>
      <c r="CK95" s="63">
        <v>30</v>
      </c>
      <c r="CL95" s="114">
        <f>(CK95*$E95*$F95*((1-$G95)+$G95*$K95*$H95))</f>
        <v>4268952.5944799995</v>
      </c>
      <c r="CM95" s="65"/>
      <c r="CN95" s="114">
        <f t="shared" si="197"/>
        <v>0</v>
      </c>
      <c r="CO95" s="63"/>
      <c r="CP95" s="114">
        <f t="shared" si="180"/>
        <v>0</v>
      </c>
      <c r="CQ95" s="63"/>
      <c r="CR95" s="114">
        <f t="shared" si="198"/>
        <v>0</v>
      </c>
      <c r="CS95" s="65"/>
      <c r="CT95" s="114"/>
      <c r="CU95" s="65"/>
      <c r="CV95" s="114"/>
      <c r="CW95" s="65"/>
      <c r="CX95" s="114"/>
      <c r="CY95" s="63"/>
      <c r="CZ95" s="114">
        <f t="shared" si="181"/>
        <v>0</v>
      </c>
      <c r="DA95" s="63"/>
      <c r="DB95" s="114"/>
      <c r="DC95" s="63"/>
      <c r="DD95" s="114">
        <f t="shared" si="199"/>
        <v>0</v>
      </c>
      <c r="DE95" s="65"/>
      <c r="DF95" s="114"/>
      <c r="DG95" s="63"/>
      <c r="DH95" s="114"/>
      <c r="DI95" s="63"/>
      <c r="DJ95" s="114"/>
      <c r="DK95" s="63"/>
      <c r="DL95" s="114"/>
      <c r="DM95" s="63"/>
      <c r="DN95" s="114"/>
      <c r="DO95" s="63"/>
      <c r="DP95" s="114">
        <f t="shared" si="183"/>
        <v>0</v>
      </c>
      <c r="DQ95" s="63"/>
      <c r="DR95" s="114"/>
      <c r="DS95" s="63"/>
      <c r="DT95" s="114"/>
      <c r="DU95" s="63"/>
      <c r="DV95" s="114"/>
      <c r="DW95" s="63"/>
      <c r="DX95" s="114"/>
      <c r="DY95" s="63"/>
      <c r="DZ95" s="114"/>
      <c r="EA95" s="63"/>
      <c r="EB95" s="114">
        <f t="shared" si="184"/>
        <v>0</v>
      </c>
      <c r="EC95" s="63"/>
      <c r="ED95" s="114">
        <f t="shared" si="185"/>
        <v>0</v>
      </c>
      <c r="EE95" s="63"/>
      <c r="EF95" s="114">
        <f t="shared" si="186"/>
        <v>0</v>
      </c>
      <c r="EG95" s="63"/>
      <c r="EH95" s="114">
        <f t="shared" si="187"/>
        <v>0</v>
      </c>
      <c r="EI95" s="63"/>
      <c r="EJ95" s="64">
        <f t="shared" si="153"/>
        <v>0</v>
      </c>
      <c r="EK95" s="63"/>
      <c r="EL95" s="114">
        <f t="shared" si="188"/>
        <v>0</v>
      </c>
      <c r="EM95" s="63"/>
      <c r="EN95" s="114">
        <f>(EM95*$E95*$F95*((1-$G95)+$G95*$L95*$H95))</f>
        <v>0</v>
      </c>
      <c r="EO95" s="69"/>
      <c r="EP95" s="69"/>
      <c r="EQ95" s="70">
        <f t="shared" si="150"/>
        <v>110</v>
      </c>
      <c r="ER95" s="70">
        <f t="shared" si="150"/>
        <v>15652826.179759998</v>
      </c>
    </row>
    <row r="96" spans="1:148" s="110" customFormat="1" ht="60" customHeight="1" x14ac:dyDescent="0.25">
      <c r="A96" s="55"/>
      <c r="B96" s="55">
        <v>67</v>
      </c>
      <c r="C96" s="189" t="s">
        <v>323</v>
      </c>
      <c r="D96" s="100" t="s">
        <v>324</v>
      </c>
      <c r="E96" s="58">
        <v>13916</v>
      </c>
      <c r="F96" s="190">
        <v>10.57</v>
      </c>
      <c r="G96" s="136">
        <v>0.2235</v>
      </c>
      <c r="H96" s="61">
        <v>1</v>
      </c>
      <c r="I96" s="107"/>
      <c r="J96" s="107"/>
      <c r="K96" s="111">
        <v>1.4</v>
      </c>
      <c r="L96" s="111">
        <v>1.68</v>
      </c>
      <c r="M96" s="111">
        <v>2.23</v>
      </c>
      <c r="N96" s="112">
        <v>2.57</v>
      </c>
      <c r="O96" s="63"/>
      <c r="P96" s="114">
        <f t="shared" si="154"/>
        <v>0</v>
      </c>
      <c r="Q96" s="105"/>
      <c r="R96" s="114">
        <f t="shared" si="155"/>
        <v>0</v>
      </c>
      <c r="S96" s="65">
        <v>160</v>
      </c>
      <c r="T96" s="114">
        <f t="shared" si="189"/>
        <v>25638744.884479996</v>
      </c>
      <c r="U96" s="63"/>
      <c r="V96" s="114">
        <f t="shared" si="156"/>
        <v>0</v>
      </c>
      <c r="W96" s="63"/>
      <c r="X96" s="114">
        <f t="shared" si="157"/>
        <v>0</v>
      </c>
      <c r="Y96" s="63"/>
      <c r="Z96" s="64"/>
      <c r="AA96" s="65"/>
      <c r="AB96" s="114">
        <f t="shared" si="158"/>
        <v>0</v>
      </c>
      <c r="AC96" s="64"/>
      <c r="AD96" s="64"/>
      <c r="AE96" s="65"/>
      <c r="AF96" s="114">
        <f t="shared" si="190"/>
        <v>0</v>
      </c>
      <c r="AG96" s="65">
        <v>3</v>
      </c>
      <c r="AH96" s="114">
        <f>(AG96*$E96*$F96*((1-$G96)+$G96*$L96*$H96))</f>
        <v>508341.54119279998</v>
      </c>
      <c r="AI96" s="65"/>
      <c r="AJ96" s="114">
        <f t="shared" si="160"/>
        <v>0</v>
      </c>
      <c r="AK96" s="63"/>
      <c r="AL96" s="114">
        <f t="shared" si="161"/>
        <v>0</v>
      </c>
      <c r="AM96" s="65"/>
      <c r="AN96" s="65"/>
      <c r="AO96" s="63"/>
      <c r="AP96" s="114">
        <f t="shared" si="162"/>
        <v>0</v>
      </c>
      <c r="AQ96" s="63"/>
      <c r="AR96" s="114">
        <f t="shared" si="163"/>
        <v>0</v>
      </c>
      <c r="AS96" s="65"/>
      <c r="AT96" s="114">
        <f t="shared" si="164"/>
        <v>0</v>
      </c>
      <c r="AU96" s="65"/>
      <c r="AV96" s="114">
        <f t="shared" si="165"/>
        <v>0</v>
      </c>
      <c r="AW96" s="63"/>
      <c r="AX96" s="114">
        <f t="shared" si="166"/>
        <v>0</v>
      </c>
      <c r="AY96" s="63"/>
      <c r="AZ96" s="114">
        <f t="shared" si="191"/>
        <v>0</v>
      </c>
      <c r="BA96" s="63"/>
      <c r="BB96" s="114">
        <f t="shared" si="201"/>
        <v>0</v>
      </c>
      <c r="BC96" s="63"/>
      <c r="BD96" s="114">
        <f t="shared" si="167"/>
        <v>0</v>
      </c>
      <c r="BE96" s="63"/>
      <c r="BF96" s="114">
        <f t="shared" si="168"/>
        <v>0</v>
      </c>
      <c r="BG96" s="63"/>
      <c r="BH96" s="114">
        <f t="shared" si="192"/>
        <v>0</v>
      </c>
      <c r="BI96" s="63"/>
      <c r="BJ96" s="114">
        <f t="shared" si="169"/>
        <v>0</v>
      </c>
      <c r="BK96" s="63"/>
      <c r="BL96" s="114">
        <f t="shared" si="170"/>
        <v>0</v>
      </c>
      <c r="BM96" s="63"/>
      <c r="BN96" s="114">
        <f t="shared" si="171"/>
        <v>0</v>
      </c>
      <c r="BO96" s="63"/>
      <c r="BP96" s="114">
        <f t="shared" si="172"/>
        <v>0</v>
      </c>
      <c r="BQ96" s="63"/>
      <c r="BR96" s="114">
        <f t="shared" si="173"/>
        <v>0</v>
      </c>
      <c r="BS96" s="63"/>
      <c r="BT96" s="114">
        <f t="shared" si="174"/>
        <v>0</v>
      </c>
      <c r="BU96" s="63"/>
      <c r="BV96" s="114">
        <f t="shared" si="175"/>
        <v>0</v>
      </c>
      <c r="BW96" s="63"/>
      <c r="BX96" s="114">
        <f t="shared" si="176"/>
        <v>0</v>
      </c>
      <c r="BY96" s="67"/>
      <c r="BZ96" s="114">
        <f t="shared" si="177"/>
        <v>0</v>
      </c>
      <c r="CA96" s="63"/>
      <c r="CB96" s="114">
        <f t="shared" si="193"/>
        <v>0</v>
      </c>
      <c r="CC96" s="65"/>
      <c r="CD96" s="114">
        <f t="shared" si="196"/>
        <v>0</v>
      </c>
      <c r="CE96" s="63"/>
      <c r="CF96" s="114">
        <f t="shared" si="194"/>
        <v>0</v>
      </c>
      <c r="CG96" s="63"/>
      <c r="CH96" s="114">
        <f t="shared" si="195"/>
        <v>0</v>
      </c>
      <c r="CI96" s="63"/>
      <c r="CJ96" s="114">
        <f t="shared" si="178"/>
        <v>0</v>
      </c>
      <c r="CK96" s="63"/>
      <c r="CL96" s="114">
        <f t="shared" si="179"/>
        <v>0</v>
      </c>
      <c r="CM96" s="65"/>
      <c r="CN96" s="114">
        <f t="shared" si="197"/>
        <v>0</v>
      </c>
      <c r="CO96" s="63"/>
      <c r="CP96" s="114">
        <f t="shared" si="180"/>
        <v>0</v>
      </c>
      <c r="CQ96" s="63"/>
      <c r="CR96" s="114">
        <f t="shared" si="198"/>
        <v>0</v>
      </c>
      <c r="CS96" s="65"/>
      <c r="CT96" s="114"/>
      <c r="CU96" s="65"/>
      <c r="CV96" s="114"/>
      <c r="CW96" s="65"/>
      <c r="CX96" s="114"/>
      <c r="CY96" s="63"/>
      <c r="CZ96" s="114">
        <f t="shared" si="181"/>
        <v>0</v>
      </c>
      <c r="DA96" s="63"/>
      <c r="DB96" s="114"/>
      <c r="DC96" s="63"/>
      <c r="DD96" s="114">
        <f t="shared" si="199"/>
        <v>0</v>
      </c>
      <c r="DE96" s="65"/>
      <c r="DF96" s="114"/>
      <c r="DG96" s="63"/>
      <c r="DH96" s="114"/>
      <c r="DI96" s="63"/>
      <c r="DJ96" s="114"/>
      <c r="DK96" s="63"/>
      <c r="DL96" s="114"/>
      <c r="DM96" s="63"/>
      <c r="DN96" s="114"/>
      <c r="DO96" s="63"/>
      <c r="DP96" s="114">
        <f t="shared" si="183"/>
        <v>0</v>
      </c>
      <c r="DQ96" s="63"/>
      <c r="DR96" s="114"/>
      <c r="DS96" s="63"/>
      <c r="DT96" s="114"/>
      <c r="DU96" s="63"/>
      <c r="DV96" s="114"/>
      <c r="DW96" s="63"/>
      <c r="DX96" s="114"/>
      <c r="DY96" s="63"/>
      <c r="DZ96" s="114"/>
      <c r="EA96" s="63"/>
      <c r="EB96" s="114">
        <f t="shared" si="184"/>
        <v>0</v>
      </c>
      <c r="EC96" s="63"/>
      <c r="ED96" s="114">
        <f t="shared" si="185"/>
        <v>0</v>
      </c>
      <c r="EE96" s="63"/>
      <c r="EF96" s="114">
        <f t="shared" si="186"/>
        <v>0</v>
      </c>
      <c r="EG96" s="63"/>
      <c r="EH96" s="114">
        <f t="shared" si="187"/>
        <v>0</v>
      </c>
      <c r="EI96" s="63"/>
      <c r="EJ96" s="64"/>
      <c r="EK96" s="63"/>
      <c r="EL96" s="114">
        <f t="shared" si="188"/>
        <v>0</v>
      </c>
      <c r="EM96" s="63"/>
      <c r="EN96" s="114">
        <f>(EM96*$E96*$F96*((1-$G96)+$G96*$L96*$H96))</f>
        <v>0</v>
      </c>
      <c r="EO96" s="69"/>
      <c r="EP96" s="69"/>
      <c r="EQ96" s="70">
        <f t="shared" si="150"/>
        <v>163</v>
      </c>
      <c r="ER96" s="70">
        <f t="shared" si="150"/>
        <v>26147086.425672796</v>
      </c>
    </row>
    <row r="97" spans="1:148" s="110" customFormat="1" ht="60" customHeight="1" x14ac:dyDescent="0.25">
      <c r="A97" s="55"/>
      <c r="B97" s="55">
        <v>68</v>
      </c>
      <c r="C97" s="189" t="s">
        <v>325</v>
      </c>
      <c r="D97" s="137" t="s">
        <v>326</v>
      </c>
      <c r="E97" s="58">
        <v>13916</v>
      </c>
      <c r="F97" s="190">
        <v>13.5</v>
      </c>
      <c r="G97" s="136">
        <v>9.9900000000000003E-2</v>
      </c>
      <c r="H97" s="61">
        <v>1</v>
      </c>
      <c r="I97" s="107"/>
      <c r="J97" s="107"/>
      <c r="K97" s="111">
        <v>1.4</v>
      </c>
      <c r="L97" s="111">
        <v>1.68</v>
      </c>
      <c r="M97" s="111">
        <v>2.23</v>
      </c>
      <c r="N97" s="112">
        <v>2.57</v>
      </c>
      <c r="O97" s="63"/>
      <c r="P97" s="114">
        <f t="shared" si="154"/>
        <v>0</v>
      </c>
      <c r="Q97" s="105"/>
      <c r="R97" s="114">
        <f t="shared" si="155"/>
        <v>0</v>
      </c>
      <c r="S97" s="65">
        <v>70</v>
      </c>
      <c r="T97" s="114">
        <f>(S97*$E97*$F97*((1-$G97)+$G97*$K97*$H97))</f>
        <v>13676118.7752</v>
      </c>
      <c r="U97" s="63"/>
      <c r="V97" s="114">
        <f t="shared" si="156"/>
        <v>0</v>
      </c>
      <c r="W97" s="63"/>
      <c r="X97" s="114">
        <f t="shared" si="157"/>
        <v>0</v>
      </c>
      <c r="Y97" s="63"/>
      <c r="Z97" s="64"/>
      <c r="AA97" s="65"/>
      <c r="AB97" s="114">
        <f t="shared" si="158"/>
        <v>0</v>
      </c>
      <c r="AC97" s="64"/>
      <c r="AD97" s="64"/>
      <c r="AE97" s="65"/>
      <c r="AF97" s="114">
        <f t="shared" si="190"/>
        <v>0</v>
      </c>
      <c r="AG97" s="65">
        <v>9</v>
      </c>
      <c r="AH97" s="114">
        <f t="shared" si="159"/>
        <v>1805653.0180080002</v>
      </c>
      <c r="AI97" s="65"/>
      <c r="AJ97" s="114">
        <f t="shared" si="160"/>
        <v>0</v>
      </c>
      <c r="AK97" s="63"/>
      <c r="AL97" s="114">
        <f t="shared" si="161"/>
        <v>0</v>
      </c>
      <c r="AM97" s="65"/>
      <c r="AN97" s="65"/>
      <c r="AO97" s="63"/>
      <c r="AP97" s="114">
        <f t="shared" si="162"/>
        <v>0</v>
      </c>
      <c r="AQ97" s="63"/>
      <c r="AR97" s="114">
        <f t="shared" si="163"/>
        <v>0</v>
      </c>
      <c r="AS97" s="65"/>
      <c r="AT97" s="114">
        <f t="shared" si="164"/>
        <v>0</v>
      </c>
      <c r="AU97" s="65"/>
      <c r="AV97" s="114">
        <f t="shared" si="165"/>
        <v>0</v>
      </c>
      <c r="AW97" s="63"/>
      <c r="AX97" s="114">
        <f t="shared" si="166"/>
        <v>0</v>
      </c>
      <c r="AY97" s="63"/>
      <c r="AZ97" s="114">
        <f t="shared" si="191"/>
        <v>0</v>
      </c>
      <c r="BA97" s="63"/>
      <c r="BB97" s="114">
        <f t="shared" si="201"/>
        <v>0</v>
      </c>
      <c r="BC97" s="63"/>
      <c r="BD97" s="114">
        <f t="shared" si="167"/>
        <v>0</v>
      </c>
      <c r="BE97" s="63"/>
      <c r="BF97" s="114">
        <f t="shared" si="168"/>
        <v>0</v>
      </c>
      <c r="BG97" s="63"/>
      <c r="BH97" s="114">
        <f t="shared" si="192"/>
        <v>0</v>
      </c>
      <c r="BI97" s="63"/>
      <c r="BJ97" s="114">
        <f t="shared" si="169"/>
        <v>0</v>
      </c>
      <c r="BK97" s="63"/>
      <c r="BL97" s="114">
        <f t="shared" si="170"/>
        <v>0</v>
      </c>
      <c r="BM97" s="63"/>
      <c r="BN97" s="114">
        <f t="shared" si="171"/>
        <v>0</v>
      </c>
      <c r="BO97" s="63"/>
      <c r="BP97" s="114">
        <f>(BO97*$E97*$F97*((1-$G97)+$G97*$K97*$H97))</f>
        <v>0</v>
      </c>
      <c r="BQ97" s="63"/>
      <c r="BR97" s="114">
        <f t="shared" si="173"/>
        <v>0</v>
      </c>
      <c r="BS97" s="63"/>
      <c r="BT97" s="114">
        <f t="shared" si="174"/>
        <v>0</v>
      </c>
      <c r="BU97" s="63"/>
      <c r="BV97" s="114">
        <f t="shared" si="175"/>
        <v>0</v>
      </c>
      <c r="BW97" s="63"/>
      <c r="BX97" s="114">
        <f t="shared" si="176"/>
        <v>0</v>
      </c>
      <c r="BY97" s="67"/>
      <c r="BZ97" s="114">
        <f t="shared" si="177"/>
        <v>0</v>
      </c>
      <c r="CA97" s="63"/>
      <c r="CB97" s="114">
        <f t="shared" si="193"/>
        <v>0</v>
      </c>
      <c r="CC97" s="65"/>
      <c r="CD97" s="114">
        <f t="shared" si="196"/>
        <v>0</v>
      </c>
      <c r="CE97" s="63"/>
      <c r="CF97" s="114">
        <f t="shared" si="194"/>
        <v>0</v>
      </c>
      <c r="CG97" s="63"/>
      <c r="CH97" s="114">
        <f t="shared" si="195"/>
        <v>0</v>
      </c>
      <c r="CI97" s="63"/>
      <c r="CJ97" s="114">
        <f t="shared" si="178"/>
        <v>0</v>
      </c>
      <c r="CK97" s="63"/>
      <c r="CL97" s="114">
        <f t="shared" si="179"/>
        <v>0</v>
      </c>
      <c r="CM97" s="65"/>
      <c r="CN97" s="114">
        <f t="shared" si="197"/>
        <v>0</v>
      </c>
      <c r="CO97" s="63"/>
      <c r="CP97" s="114">
        <f t="shared" si="180"/>
        <v>0</v>
      </c>
      <c r="CQ97" s="63"/>
      <c r="CR97" s="114">
        <f t="shared" si="198"/>
        <v>0</v>
      </c>
      <c r="CS97" s="65"/>
      <c r="CT97" s="114"/>
      <c r="CU97" s="65"/>
      <c r="CV97" s="114"/>
      <c r="CW97" s="65"/>
      <c r="CX97" s="114"/>
      <c r="CY97" s="63"/>
      <c r="CZ97" s="114">
        <f t="shared" si="181"/>
        <v>0</v>
      </c>
      <c r="DA97" s="63"/>
      <c r="DB97" s="114"/>
      <c r="DC97" s="63"/>
      <c r="DD97" s="114">
        <f t="shared" si="199"/>
        <v>0</v>
      </c>
      <c r="DE97" s="65"/>
      <c r="DF97" s="114"/>
      <c r="DG97" s="63"/>
      <c r="DH97" s="114"/>
      <c r="DI97" s="63"/>
      <c r="DJ97" s="114"/>
      <c r="DK97" s="63"/>
      <c r="DL97" s="114"/>
      <c r="DM97" s="63"/>
      <c r="DN97" s="114"/>
      <c r="DO97" s="63"/>
      <c r="DP97" s="114">
        <f t="shared" si="183"/>
        <v>0</v>
      </c>
      <c r="DQ97" s="63"/>
      <c r="DR97" s="114"/>
      <c r="DS97" s="63"/>
      <c r="DT97" s="114"/>
      <c r="DU97" s="63"/>
      <c r="DV97" s="114"/>
      <c r="DW97" s="63"/>
      <c r="DX97" s="114"/>
      <c r="DY97" s="63"/>
      <c r="DZ97" s="114"/>
      <c r="EA97" s="63"/>
      <c r="EB97" s="114">
        <f t="shared" si="184"/>
        <v>0</v>
      </c>
      <c r="EC97" s="63"/>
      <c r="ED97" s="114">
        <f t="shared" si="185"/>
        <v>0</v>
      </c>
      <c r="EE97" s="63"/>
      <c r="EF97" s="114">
        <f t="shared" si="186"/>
        <v>0</v>
      </c>
      <c r="EG97" s="63"/>
      <c r="EH97" s="114">
        <f t="shared" si="187"/>
        <v>0</v>
      </c>
      <c r="EI97" s="63"/>
      <c r="EJ97" s="64"/>
      <c r="EK97" s="63"/>
      <c r="EL97" s="114">
        <f t="shared" si="188"/>
        <v>0</v>
      </c>
      <c r="EM97" s="63"/>
      <c r="EN97" s="114">
        <f t="shared" si="200"/>
        <v>0</v>
      </c>
      <c r="EO97" s="69"/>
      <c r="EP97" s="69"/>
      <c r="EQ97" s="70">
        <f t="shared" si="150"/>
        <v>79</v>
      </c>
      <c r="ER97" s="70">
        <f t="shared" si="150"/>
        <v>15481771.793207999</v>
      </c>
    </row>
    <row r="98" spans="1:148" s="110" customFormat="1" ht="60" customHeight="1" x14ac:dyDescent="0.25">
      <c r="A98" s="55"/>
      <c r="B98" s="55">
        <v>69</v>
      </c>
      <c r="C98" s="189" t="s">
        <v>327</v>
      </c>
      <c r="D98" s="137" t="s">
        <v>328</v>
      </c>
      <c r="E98" s="58">
        <v>13916</v>
      </c>
      <c r="F98" s="190">
        <v>16.03</v>
      </c>
      <c r="G98" s="136">
        <v>8.4900000000000003E-2</v>
      </c>
      <c r="H98" s="61">
        <v>1</v>
      </c>
      <c r="I98" s="107"/>
      <c r="J98" s="107"/>
      <c r="K98" s="111">
        <v>1.4</v>
      </c>
      <c r="L98" s="111">
        <v>1.68</v>
      </c>
      <c r="M98" s="111">
        <v>2.23</v>
      </c>
      <c r="N98" s="112">
        <v>2.57</v>
      </c>
      <c r="O98" s="63"/>
      <c r="P98" s="114">
        <f t="shared" si="154"/>
        <v>0</v>
      </c>
      <c r="Q98" s="105"/>
      <c r="R98" s="114">
        <f>(Q98*$E98*$F98*((1-$G98)+$G98*$K98*$H98))</f>
        <v>0</v>
      </c>
      <c r="S98" s="65">
        <v>190</v>
      </c>
      <c r="T98" s="114">
        <f t="shared" si="189"/>
        <v>43823320.522352003</v>
      </c>
      <c r="U98" s="63"/>
      <c r="V98" s="114">
        <f t="shared" si="156"/>
        <v>0</v>
      </c>
      <c r="W98" s="63"/>
      <c r="X98" s="114">
        <f t="shared" si="157"/>
        <v>0</v>
      </c>
      <c r="Y98" s="63"/>
      <c r="Z98" s="64"/>
      <c r="AA98" s="65"/>
      <c r="AB98" s="114">
        <f t="shared" si="158"/>
        <v>0</v>
      </c>
      <c r="AC98" s="64"/>
      <c r="AD98" s="64"/>
      <c r="AE98" s="65"/>
      <c r="AF98" s="114">
        <f t="shared" si="190"/>
        <v>0</v>
      </c>
      <c r="AG98" s="65">
        <v>5</v>
      </c>
      <c r="AH98" s="114">
        <f t="shared" si="159"/>
        <v>1179759.7907368003</v>
      </c>
      <c r="AI98" s="65"/>
      <c r="AJ98" s="114">
        <f t="shared" si="160"/>
        <v>0</v>
      </c>
      <c r="AK98" s="63"/>
      <c r="AL98" s="114">
        <f t="shared" si="161"/>
        <v>0</v>
      </c>
      <c r="AM98" s="65"/>
      <c r="AN98" s="65"/>
      <c r="AO98" s="63"/>
      <c r="AP98" s="114">
        <f t="shared" si="162"/>
        <v>0</v>
      </c>
      <c r="AQ98" s="63"/>
      <c r="AR98" s="114">
        <f t="shared" si="163"/>
        <v>0</v>
      </c>
      <c r="AS98" s="65"/>
      <c r="AT98" s="114">
        <f t="shared" si="164"/>
        <v>0</v>
      </c>
      <c r="AU98" s="65"/>
      <c r="AV98" s="114">
        <f t="shared" si="165"/>
        <v>0</v>
      </c>
      <c r="AW98" s="63"/>
      <c r="AX98" s="114">
        <f t="shared" si="166"/>
        <v>0</v>
      </c>
      <c r="AY98" s="63"/>
      <c r="AZ98" s="114">
        <f t="shared" si="191"/>
        <v>0</v>
      </c>
      <c r="BA98" s="63"/>
      <c r="BB98" s="114">
        <f t="shared" si="201"/>
        <v>0</v>
      </c>
      <c r="BC98" s="63"/>
      <c r="BD98" s="114">
        <f t="shared" si="167"/>
        <v>0</v>
      </c>
      <c r="BE98" s="63"/>
      <c r="BF98" s="114">
        <f t="shared" si="168"/>
        <v>0</v>
      </c>
      <c r="BG98" s="63"/>
      <c r="BH98" s="114">
        <f t="shared" si="192"/>
        <v>0</v>
      </c>
      <c r="BI98" s="63"/>
      <c r="BJ98" s="114">
        <f t="shared" si="169"/>
        <v>0</v>
      </c>
      <c r="BK98" s="63"/>
      <c r="BL98" s="114">
        <f t="shared" si="170"/>
        <v>0</v>
      </c>
      <c r="BM98" s="63"/>
      <c r="BN98" s="114">
        <f t="shared" si="171"/>
        <v>0</v>
      </c>
      <c r="BO98" s="63"/>
      <c r="BP98" s="114">
        <f t="shared" si="172"/>
        <v>0</v>
      </c>
      <c r="BQ98" s="63"/>
      <c r="BR98" s="114">
        <f t="shared" si="173"/>
        <v>0</v>
      </c>
      <c r="BS98" s="63"/>
      <c r="BT98" s="114">
        <f t="shared" si="174"/>
        <v>0</v>
      </c>
      <c r="BU98" s="63"/>
      <c r="BV98" s="114">
        <f t="shared" si="175"/>
        <v>0</v>
      </c>
      <c r="BW98" s="63"/>
      <c r="BX98" s="114">
        <f t="shared" si="176"/>
        <v>0</v>
      </c>
      <c r="BY98" s="67"/>
      <c r="BZ98" s="114">
        <f t="shared" si="177"/>
        <v>0</v>
      </c>
      <c r="CA98" s="63"/>
      <c r="CB98" s="114">
        <f t="shared" si="193"/>
        <v>0</v>
      </c>
      <c r="CC98" s="65"/>
      <c r="CD98" s="114">
        <f t="shared" si="196"/>
        <v>0</v>
      </c>
      <c r="CE98" s="63"/>
      <c r="CF98" s="114">
        <f t="shared" si="194"/>
        <v>0</v>
      </c>
      <c r="CG98" s="63"/>
      <c r="CH98" s="114">
        <f t="shared" si="195"/>
        <v>0</v>
      </c>
      <c r="CI98" s="63"/>
      <c r="CJ98" s="114">
        <f t="shared" si="178"/>
        <v>0</v>
      </c>
      <c r="CK98" s="63"/>
      <c r="CL98" s="114">
        <f t="shared" si="179"/>
        <v>0</v>
      </c>
      <c r="CM98" s="65"/>
      <c r="CN98" s="114">
        <f t="shared" si="197"/>
        <v>0</v>
      </c>
      <c r="CO98" s="63"/>
      <c r="CP98" s="114">
        <f t="shared" si="180"/>
        <v>0</v>
      </c>
      <c r="CQ98" s="63"/>
      <c r="CR98" s="114">
        <f t="shared" si="198"/>
        <v>0</v>
      </c>
      <c r="CS98" s="65"/>
      <c r="CT98" s="114"/>
      <c r="CU98" s="65"/>
      <c r="CV98" s="114"/>
      <c r="CW98" s="65"/>
      <c r="CX98" s="114"/>
      <c r="CY98" s="63"/>
      <c r="CZ98" s="114">
        <f t="shared" si="181"/>
        <v>0</v>
      </c>
      <c r="DA98" s="63"/>
      <c r="DB98" s="114"/>
      <c r="DC98" s="63"/>
      <c r="DD98" s="114">
        <f t="shared" si="199"/>
        <v>0</v>
      </c>
      <c r="DE98" s="65"/>
      <c r="DF98" s="114"/>
      <c r="DG98" s="63"/>
      <c r="DH98" s="114"/>
      <c r="DI98" s="63"/>
      <c r="DJ98" s="114"/>
      <c r="DK98" s="63"/>
      <c r="DL98" s="114"/>
      <c r="DM98" s="63"/>
      <c r="DN98" s="114"/>
      <c r="DO98" s="63"/>
      <c r="DP98" s="114">
        <f t="shared" si="183"/>
        <v>0</v>
      </c>
      <c r="DQ98" s="63"/>
      <c r="DR98" s="114"/>
      <c r="DS98" s="63"/>
      <c r="DT98" s="114"/>
      <c r="DU98" s="63"/>
      <c r="DV98" s="114"/>
      <c r="DW98" s="63"/>
      <c r="DX98" s="114"/>
      <c r="DY98" s="63"/>
      <c r="DZ98" s="114"/>
      <c r="EA98" s="63"/>
      <c r="EB98" s="114">
        <f t="shared" si="184"/>
        <v>0</v>
      </c>
      <c r="EC98" s="63"/>
      <c r="ED98" s="114">
        <f t="shared" si="185"/>
        <v>0</v>
      </c>
      <c r="EE98" s="63"/>
      <c r="EF98" s="114">
        <f t="shared" si="186"/>
        <v>0</v>
      </c>
      <c r="EG98" s="63"/>
      <c r="EH98" s="114">
        <f t="shared" si="187"/>
        <v>0</v>
      </c>
      <c r="EI98" s="63"/>
      <c r="EJ98" s="64"/>
      <c r="EK98" s="63"/>
      <c r="EL98" s="114">
        <f t="shared" si="188"/>
        <v>0</v>
      </c>
      <c r="EM98" s="63">
        <v>65</v>
      </c>
      <c r="EN98" s="114">
        <f t="shared" si="200"/>
        <v>15336877.279578403</v>
      </c>
      <c r="EO98" s="69"/>
      <c r="EP98" s="69"/>
      <c r="EQ98" s="70">
        <f t="shared" si="150"/>
        <v>260</v>
      </c>
      <c r="ER98" s="70">
        <f t="shared" si="150"/>
        <v>60339957.592667207</v>
      </c>
    </row>
    <row r="99" spans="1:148" s="110" customFormat="1" ht="60" customHeight="1" x14ac:dyDescent="0.25">
      <c r="A99" s="55"/>
      <c r="B99" s="55">
        <v>70</v>
      </c>
      <c r="C99" s="189" t="s">
        <v>329</v>
      </c>
      <c r="D99" s="188" t="s">
        <v>330</v>
      </c>
      <c r="E99" s="138">
        <v>13916</v>
      </c>
      <c r="F99" s="190">
        <v>20.54</v>
      </c>
      <c r="G99" s="136">
        <v>5.6399999999999999E-2</v>
      </c>
      <c r="H99" s="61">
        <v>1</v>
      </c>
      <c r="I99" s="107"/>
      <c r="J99" s="107"/>
      <c r="K99" s="111">
        <v>1.4</v>
      </c>
      <c r="L99" s="111">
        <v>1.68</v>
      </c>
      <c r="M99" s="111">
        <v>2.23</v>
      </c>
      <c r="N99" s="112">
        <v>2.57</v>
      </c>
      <c r="O99" s="63"/>
      <c r="P99" s="114"/>
      <c r="Q99" s="105"/>
      <c r="R99" s="114"/>
      <c r="S99" s="65">
        <v>135</v>
      </c>
      <c r="T99" s="114">
        <f t="shared" si="189"/>
        <v>39458214.379583992</v>
      </c>
      <c r="U99" s="63"/>
      <c r="V99" s="114"/>
      <c r="W99" s="63"/>
      <c r="X99" s="114"/>
      <c r="Y99" s="63"/>
      <c r="Z99" s="64"/>
      <c r="AA99" s="65"/>
      <c r="AB99" s="114"/>
      <c r="AC99" s="64"/>
      <c r="AD99" s="64"/>
      <c r="AE99" s="65"/>
      <c r="AF99" s="114"/>
      <c r="AG99" s="65"/>
      <c r="AH99" s="114"/>
      <c r="AI99" s="65"/>
      <c r="AJ99" s="114"/>
      <c r="AK99" s="63"/>
      <c r="AL99" s="114"/>
      <c r="AM99" s="65"/>
      <c r="AN99" s="65"/>
      <c r="AO99" s="63"/>
      <c r="AP99" s="114"/>
      <c r="AQ99" s="63"/>
      <c r="AR99" s="114"/>
      <c r="AS99" s="65"/>
      <c r="AT99" s="114"/>
      <c r="AU99" s="65"/>
      <c r="AV99" s="114"/>
      <c r="AW99" s="63"/>
      <c r="AX99" s="114"/>
      <c r="AY99" s="63"/>
      <c r="AZ99" s="114"/>
      <c r="BA99" s="63"/>
      <c r="BB99" s="114"/>
      <c r="BC99" s="63"/>
      <c r="BD99" s="114"/>
      <c r="BE99" s="63"/>
      <c r="BF99" s="114"/>
      <c r="BG99" s="63"/>
      <c r="BH99" s="114"/>
      <c r="BI99" s="63"/>
      <c r="BJ99" s="114"/>
      <c r="BK99" s="63"/>
      <c r="BL99" s="114"/>
      <c r="BM99" s="63"/>
      <c r="BN99" s="114"/>
      <c r="BO99" s="63"/>
      <c r="BP99" s="114"/>
      <c r="BQ99" s="63"/>
      <c r="BR99" s="114"/>
      <c r="BS99" s="63"/>
      <c r="BT99" s="114"/>
      <c r="BU99" s="63"/>
      <c r="BV99" s="114"/>
      <c r="BW99" s="63"/>
      <c r="BX99" s="114"/>
      <c r="BY99" s="67"/>
      <c r="BZ99" s="114"/>
      <c r="CA99" s="63"/>
      <c r="CB99" s="114"/>
      <c r="CC99" s="65"/>
      <c r="CD99" s="114"/>
      <c r="CE99" s="63"/>
      <c r="CF99" s="114"/>
      <c r="CG99" s="63"/>
      <c r="CH99" s="114"/>
      <c r="CI99" s="63"/>
      <c r="CJ99" s="114"/>
      <c r="CK99" s="63"/>
      <c r="CL99" s="114"/>
      <c r="CM99" s="65"/>
      <c r="CN99" s="114"/>
      <c r="CO99" s="63"/>
      <c r="CP99" s="114"/>
      <c r="CQ99" s="63"/>
      <c r="CR99" s="114"/>
      <c r="CS99" s="65"/>
      <c r="CT99" s="114"/>
      <c r="CU99" s="65"/>
      <c r="CV99" s="114"/>
      <c r="CW99" s="65"/>
      <c r="CX99" s="114"/>
      <c r="CY99" s="63"/>
      <c r="CZ99" s="114"/>
      <c r="DA99" s="63"/>
      <c r="DB99" s="114"/>
      <c r="DC99" s="63"/>
      <c r="DD99" s="114"/>
      <c r="DE99" s="65"/>
      <c r="DF99" s="114"/>
      <c r="DG99" s="63"/>
      <c r="DH99" s="114"/>
      <c r="DI99" s="63"/>
      <c r="DJ99" s="114"/>
      <c r="DK99" s="63"/>
      <c r="DL99" s="114"/>
      <c r="DM99" s="63"/>
      <c r="DN99" s="114"/>
      <c r="DO99" s="63"/>
      <c r="DP99" s="114"/>
      <c r="DQ99" s="63"/>
      <c r="DR99" s="114"/>
      <c r="DS99" s="63"/>
      <c r="DT99" s="114"/>
      <c r="DU99" s="63"/>
      <c r="DV99" s="114"/>
      <c r="DW99" s="63"/>
      <c r="DX99" s="114"/>
      <c r="DY99" s="63"/>
      <c r="DZ99" s="114"/>
      <c r="EA99" s="63"/>
      <c r="EB99" s="114"/>
      <c r="EC99" s="63"/>
      <c r="ED99" s="114"/>
      <c r="EE99" s="63"/>
      <c r="EF99" s="114"/>
      <c r="EG99" s="63"/>
      <c r="EH99" s="114"/>
      <c r="EI99" s="63"/>
      <c r="EJ99" s="64"/>
      <c r="EK99" s="63"/>
      <c r="EL99" s="114"/>
      <c r="EM99" s="63"/>
      <c r="EN99" s="114">
        <f t="shared" si="200"/>
        <v>0</v>
      </c>
      <c r="EO99" s="69"/>
      <c r="EP99" s="69"/>
      <c r="EQ99" s="70">
        <f t="shared" si="150"/>
        <v>135</v>
      </c>
      <c r="ER99" s="70">
        <f t="shared" si="150"/>
        <v>39458214.379583992</v>
      </c>
    </row>
    <row r="100" spans="1:148" s="110" customFormat="1" ht="60" customHeight="1" x14ac:dyDescent="0.25">
      <c r="A100" s="55"/>
      <c r="B100" s="55">
        <v>71</v>
      </c>
      <c r="C100" s="189" t="s">
        <v>331</v>
      </c>
      <c r="D100" s="188" t="s">
        <v>332</v>
      </c>
      <c r="E100" s="138">
        <v>13916</v>
      </c>
      <c r="F100" s="190">
        <v>27.22</v>
      </c>
      <c r="G100" s="136">
        <v>2.8199999999999999E-2</v>
      </c>
      <c r="H100" s="61">
        <v>1</v>
      </c>
      <c r="I100" s="107"/>
      <c r="J100" s="107"/>
      <c r="K100" s="111">
        <v>1.4</v>
      </c>
      <c r="L100" s="111">
        <v>1.68</v>
      </c>
      <c r="M100" s="111">
        <v>2.23</v>
      </c>
      <c r="N100" s="112">
        <v>2.57</v>
      </c>
      <c r="O100" s="63"/>
      <c r="P100" s="114"/>
      <c r="Q100" s="105"/>
      <c r="R100" s="114"/>
      <c r="S100" s="65">
        <v>230</v>
      </c>
      <c r="T100" s="114">
        <f t="shared" si="189"/>
        <v>88105251.508287996</v>
      </c>
      <c r="U100" s="63"/>
      <c r="V100" s="114"/>
      <c r="W100" s="63"/>
      <c r="X100" s="114"/>
      <c r="Y100" s="63"/>
      <c r="Z100" s="64"/>
      <c r="AA100" s="65"/>
      <c r="AB100" s="114"/>
      <c r="AC100" s="64"/>
      <c r="AD100" s="64"/>
      <c r="AE100" s="65"/>
      <c r="AF100" s="114"/>
      <c r="AG100" s="65"/>
      <c r="AH100" s="114"/>
      <c r="AI100" s="65"/>
      <c r="AJ100" s="114"/>
      <c r="AK100" s="63"/>
      <c r="AL100" s="114"/>
      <c r="AM100" s="65"/>
      <c r="AN100" s="65"/>
      <c r="AO100" s="63"/>
      <c r="AP100" s="114"/>
      <c r="AQ100" s="63"/>
      <c r="AR100" s="114"/>
      <c r="AS100" s="65"/>
      <c r="AT100" s="114"/>
      <c r="AU100" s="65"/>
      <c r="AV100" s="114"/>
      <c r="AW100" s="63"/>
      <c r="AX100" s="114"/>
      <c r="AY100" s="63"/>
      <c r="AZ100" s="114"/>
      <c r="BA100" s="63"/>
      <c r="BB100" s="114"/>
      <c r="BC100" s="63"/>
      <c r="BD100" s="114"/>
      <c r="BE100" s="63"/>
      <c r="BF100" s="114"/>
      <c r="BG100" s="63"/>
      <c r="BH100" s="114"/>
      <c r="BI100" s="63"/>
      <c r="BJ100" s="114"/>
      <c r="BK100" s="63"/>
      <c r="BL100" s="114"/>
      <c r="BM100" s="63"/>
      <c r="BN100" s="114"/>
      <c r="BO100" s="63"/>
      <c r="BP100" s="114"/>
      <c r="BQ100" s="63"/>
      <c r="BR100" s="114"/>
      <c r="BS100" s="63"/>
      <c r="BT100" s="114"/>
      <c r="BU100" s="63"/>
      <c r="BV100" s="114"/>
      <c r="BW100" s="63"/>
      <c r="BX100" s="114"/>
      <c r="BY100" s="67"/>
      <c r="BZ100" s="114"/>
      <c r="CA100" s="63"/>
      <c r="CB100" s="114"/>
      <c r="CC100" s="65"/>
      <c r="CD100" s="114"/>
      <c r="CE100" s="63"/>
      <c r="CF100" s="114"/>
      <c r="CG100" s="63"/>
      <c r="CH100" s="114"/>
      <c r="CI100" s="63"/>
      <c r="CJ100" s="114"/>
      <c r="CK100" s="63"/>
      <c r="CL100" s="114"/>
      <c r="CM100" s="65"/>
      <c r="CN100" s="114"/>
      <c r="CO100" s="63"/>
      <c r="CP100" s="114"/>
      <c r="CQ100" s="63"/>
      <c r="CR100" s="114"/>
      <c r="CS100" s="65"/>
      <c r="CT100" s="114"/>
      <c r="CU100" s="65"/>
      <c r="CV100" s="114"/>
      <c r="CW100" s="65"/>
      <c r="CX100" s="114"/>
      <c r="CY100" s="63"/>
      <c r="CZ100" s="114"/>
      <c r="DA100" s="63"/>
      <c r="DB100" s="114"/>
      <c r="DC100" s="63"/>
      <c r="DD100" s="114"/>
      <c r="DE100" s="65"/>
      <c r="DF100" s="114"/>
      <c r="DG100" s="63"/>
      <c r="DH100" s="114"/>
      <c r="DI100" s="63"/>
      <c r="DJ100" s="114"/>
      <c r="DK100" s="63"/>
      <c r="DL100" s="114"/>
      <c r="DM100" s="63"/>
      <c r="DN100" s="114"/>
      <c r="DO100" s="63"/>
      <c r="DP100" s="114"/>
      <c r="DQ100" s="63"/>
      <c r="DR100" s="114"/>
      <c r="DS100" s="63"/>
      <c r="DT100" s="114"/>
      <c r="DU100" s="63"/>
      <c r="DV100" s="114"/>
      <c r="DW100" s="63"/>
      <c r="DX100" s="114"/>
      <c r="DY100" s="63"/>
      <c r="DZ100" s="114"/>
      <c r="EA100" s="63"/>
      <c r="EB100" s="114"/>
      <c r="EC100" s="63"/>
      <c r="ED100" s="114"/>
      <c r="EE100" s="63"/>
      <c r="EF100" s="114"/>
      <c r="EG100" s="63"/>
      <c r="EH100" s="114"/>
      <c r="EI100" s="63"/>
      <c r="EJ100" s="64"/>
      <c r="EK100" s="63"/>
      <c r="EL100" s="114"/>
      <c r="EM100" s="63">
        <v>12</v>
      </c>
      <c r="EN100" s="114">
        <f t="shared" si="200"/>
        <v>4632687.1744742403</v>
      </c>
      <c r="EO100" s="69"/>
      <c r="EP100" s="69"/>
      <c r="EQ100" s="70">
        <f t="shared" si="150"/>
        <v>242</v>
      </c>
      <c r="ER100" s="70">
        <f t="shared" si="150"/>
        <v>92737938.682762235</v>
      </c>
    </row>
    <row r="101" spans="1:148" s="110" customFormat="1" ht="60" customHeight="1" x14ac:dyDescent="0.25">
      <c r="A101" s="55"/>
      <c r="B101" s="55">
        <v>72</v>
      </c>
      <c r="C101" s="55" t="s">
        <v>333</v>
      </c>
      <c r="D101" s="56" t="s">
        <v>334</v>
      </c>
      <c r="E101" s="138">
        <v>13916</v>
      </c>
      <c r="F101" s="190">
        <v>34.01</v>
      </c>
      <c r="G101" s="136">
        <v>5.8400000000000001E-2</v>
      </c>
      <c r="H101" s="61">
        <v>1</v>
      </c>
      <c r="I101" s="107"/>
      <c r="J101" s="107"/>
      <c r="K101" s="111">
        <v>1.4</v>
      </c>
      <c r="L101" s="111">
        <v>1.68</v>
      </c>
      <c r="M101" s="111">
        <v>2.23</v>
      </c>
      <c r="N101" s="112">
        <v>2.57</v>
      </c>
      <c r="O101" s="63"/>
      <c r="P101" s="114"/>
      <c r="Q101" s="105"/>
      <c r="R101" s="114"/>
      <c r="S101" s="65">
        <v>20</v>
      </c>
      <c r="T101" s="114">
        <f t="shared" si="189"/>
        <v>9686781.0923519991</v>
      </c>
      <c r="U101" s="63"/>
      <c r="V101" s="114"/>
      <c r="W101" s="63"/>
      <c r="X101" s="114"/>
      <c r="Y101" s="63"/>
      <c r="Z101" s="64"/>
      <c r="AA101" s="65"/>
      <c r="AB101" s="114"/>
      <c r="AC101" s="64"/>
      <c r="AD101" s="64"/>
      <c r="AE101" s="65"/>
      <c r="AF101" s="114"/>
      <c r="AG101" s="65"/>
      <c r="AH101" s="114"/>
      <c r="AI101" s="65"/>
      <c r="AJ101" s="114"/>
      <c r="AK101" s="63"/>
      <c r="AL101" s="114"/>
      <c r="AM101" s="65"/>
      <c r="AN101" s="65"/>
      <c r="AO101" s="63"/>
      <c r="AP101" s="114"/>
      <c r="AQ101" s="63"/>
      <c r="AR101" s="114"/>
      <c r="AS101" s="65"/>
      <c r="AT101" s="114"/>
      <c r="AU101" s="65"/>
      <c r="AV101" s="114"/>
      <c r="AW101" s="63"/>
      <c r="AX101" s="114"/>
      <c r="AY101" s="63"/>
      <c r="AZ101" s="114"/>
      <c r="BA101" s="63"/>
      <c r="BB101" s="114"/>
      <c r="BC101" s="63"/>
      <c r="BD101" s="114"/>
      <c r="BE101" s="63"/>
      <c r="BF101" s="114"/>
      <c r="BG101" s="63"/>
      <c r="BH101" s="114"/>
      <c r="BI101" s="63"/>
      <c r="BJ101" s="114"/>
      <c r="BK101" s="63"/>
      <c r="BL101" s="114"/>
      <c r="BM101" s="63"/>
      <c r="BN101" s="114"/>
      <c r="BO101" s="63"/>
      <c r="BP101" s="114"/>
      <c r="BQ101" s="63"/>
      <c r="BR101" s="114"/>
      <c r="BS101" s="63"/>
      <c r="BT101" s="114"/>
      <c r="BU101" s="63"/>
      <c r="BV101" s="114"/>
      <c r="BW101" s="63"/>
      <c r="BX101" s="114"/>
      <c r="BY101" s="67"/>
      <c r="BZ101" s="114"/>
      <c r="CA101" s="63"/>
      <c r="CB101" s="114"/>
      <c r="CC101" s="65"/>
      <c r="CD101" s="114"/>
      <c r="CE101" s="63"/>
      <c r="CF101" s="114"/>
      <c r="CG101" s="63"/>
      <c r="CH101" s="114"/>
      <c r="CI101" s="63"/>
      <c r="CJ101" s="114"/>
      <c r="CK101" s="63"/>
      <c r="CL101" s="114"/>
      <c r="CM101" s="65"/>
      <c r="CN101" s="114"/>
      <c r="CO101" s="63"/>
      <c r="CP101" s="114"/>
      <c r="CQ101" s="63"/>
      <c r="CR101" s="114"/>
      <c r="CS101" s="65"/>
      <c r="CT101" s="114"/>
      <c r="CU101" s="65"/>
      <c r="CV101" s="114"/>
      <c r="CW101" s="65"/>
      <c r="CX101" s="114"/>
      <c r="CY101" s="63"/>
      <c r="CZ101" s="114"/>
      <c r="DA101" s="63"/>
      <c r="DB101" s="114"/>
      <c r="DC101" s="63"/>
      <c r="DD101" s="114"/>
      <c r="DE101" s="65"/>
      <c r="DF101" s="114"/>
      <c r="DG101" s="63"/>
      <c r="DH101" s="114"/>
      <c r="DI101" s="63"/>
      <c r="DJ101" s="114"/>
      <c r="DK101" s="63"/>
      <c r="DL101" s="114"/>
      <c r="DM101" s="63"/>
      <c r="DN101" s="114"/>
      <c r="DO101" s="63"/>
      <c r="DP101" s="114"/>
      <c r="DQ101" s="63"/>
      <c r="DR101" s="114"/>
      <c r="DS101" s="63"/>
      <c r="DT101" s="114"/>
      <c r="DU101" s="63"/>
      <c r="DV101" s="114"/>
      <c r="DW101" s="63"/>
      <c r="DX101" s="114"/>
      <c r="DY101" s="63"/>
      <c r="DZ101" s="114"/>
      <c r="EA101" s="63"/>
      <c r="EB101" s="114"/>
      <c r="EC101" s="63"/>
      <c r="ED101" s="114"/>
      <c r="EE101" s="63"/>
      <c r="EF101" s="114"/>
      <c r="EG101" s="63"/>
      <c r="EH101" s="114"/>
      <c r="EI101" s="63"/>
      <c r="EJ101" s="64"/>
      <c r="EK101" s="63"/>
      <c r="EL101" s="114"/>
      <c r="EM101" s="63"/>
      <c r="EN101" s="114">
        <f t="shared" si="200"/>
        <v>0</v>
      </c>
      <c r="EO101" s="69"/>
      <c r="EP101" s="69"/>
      <c r="EQ101" s="70">
        <f t="shared" si="150"/>
        <v>20</v>
      </c>
      <c r="ER101" s="70">
        <f t="shared" si="150"/>
        <v>9686781.0923519991</v>
      </c>
    </row>
    <row r="102" spans="1:148" s="110" customFormat="1" ht="60" customHeight="1" x14ac:dyDescent="0.25">
      <c r="A102" s="55"/>
      <c r="B102" s="55">
        <v>73</v>
      </c>
      <c r="C102" s="55" t="s">
        <v>335</v>
      </c>
      <c r="D102" s="56" t="s">
        <v>336</v>
      </c>
      <c r="E102" s="138">
        <v>13916</v>
      </c>
      <c r="F102" s="190">
        <v>56.65</v>
      </c>
      <c r="G102" s="136">
        <v>2.3E-3</v>
      </c>
      <c r="H102" s="61">
        <v>1</v>
      </c>
      <c r="I102" s="107"/>
      <c r="J102" s="107"/>
      <c r="K102" s="111">
        <v>1.4</v>
      </c>
      <c r="L102" s="111">
        <v>1.68</v>
      </c>
      <c r="M102" s="111">
        <v>2.23</v>
      </c>
      <c r="N102" s="112">
        <v>2.57</v>
      </c>
      <c r="O102" s="63"/>
      <c r="P102" s="114"/>
      <c r="Q102" s="105"/>
      <c r="R102" s="114"/>
      <c r="S102" s="65">
        <v>90</v>
      </c>
      <c r="T102" s="114">
        <f t="shared" si="189"/>
        <v>71016000.667920008</v>
      </c>
      <c r="U102" s="63"/>
      <c r="V102" s="114"/>
      <c r="W102" s="63"/>
      <c r="X102" s="114"/>
      <c r="Y102" s="63"/>
      <c r="Z102" s="64"/>
      <c r="AA102" s="65"/>
      <c r="AB102" s="114"/>
      <c r="AC102" s="64"/>
      <c r="AD102" s="64"/>
      <c r="AE102" s="65"/>
      <c r="AF102" s="114"/>
      <c r="AG102" s="65"/>
      <c r="AH102" s="114"/>
      <c r="AI102" s="65"/>
      <c r="AJ102" s="114"/>
      <c r="AK102" s="63"/>
      <c r="AL102" s="114"/>
      <c r="AM102" s="65"/>
      <c r="AN102" s="65"/>
      <c r="AO102" s="63"/>
      <c r="AP102" s="114"/>
      <c r="AQ102" s="63"/>
      <c r="AR102" s="114"/>
      <c r="AS102" s="65"/>
      <c r="AT102" s="114"/>
      <c r="AU102" s="65"/>
      <c r="AV102" s="114"/>
      <c r="AW102" s="63"/>
      <c r="AX102" s="114"/>
      <c r="AY102" s="63"/>
      <c r="AZ102" s="114"/>
      <c r="BA102" s="63"/>
      <c r="BB102" s="114"/>
      <c r="BC102" s="63"/>
      <c r="BD102" s="114"/>
      <c r="BE102" s="63"/>
      <c r="BF102" s="114"/>
      <c r="BG102" s="63"/>
      <c r="BH102" s="114"/>
      <c r="BI102" s="63"/>
      <c r="BJ102" s="114"/>
      <c r="BK102" s="63"/>
      <c r="BL102" s="114"/>
      <c r="BM102" s="63"/>
      <c r="BN102" s="114"/>
      <c r="BO102" s="63"/>
      <c r="BP102" s="114"/>
      <c r="BQ102" s="63"/>
      <c r="BR102" s="114"/>
      <c r="BS102" s="63"/>
      <c r="BT102" s="114"/>
      <c r="BU102" s="63"/>
      <c r="BV102" s="114"/>
      <c r="BW102" s="63"/>
      <c r="BX102" s="114"/>
      <c r="BY102" s="67"/>
      <c r="BZ102" s="114"/>
      <c r="CA102" s="63"/>
      <c r="CB102" s="114"/>
      <c r="CC102" s="65"/>
      <c r="CD102" s="114"/>
      <c r="CE102" s="63"/>
      <c r="CF102" s="114"/>
      <c r="CG102" s="63"/>
      <c r="CH102" s="114"/>
      <c r="CI102" s="63"/>
      <c r="CJ102" s="114"/>
      <c r="CK102" s="63"/>
      <c r="CL102" s="114"/>
      <c r="CM102" s="65"/>
      <c r="CN102" s="114"/>
      <c r="CO102" s="63"/>
      <c r="CP102" s="114"/>
      <c r="CQ102" s="63"/>
      <c r="CR102" s="114"/>
      <c r="CS102" s="65"/>
      <c r="CT102" s="114"/>
      <c r="CU102" s="65"/>
      <c r="CV102" s="114"/>
      <c r="CW102" s="65"/>
      <c r="CX102" s="114"/>
      <c r="CY102" s="63"/>
      <c r="CZ102" s="114"/>
      <c r="DA102" s="63"/>
      <c r="DB102" s="114"/>
      <c r="DC102" s="63"/>
      <c r="DD102" s="114"/>
      <c r="DE102" s="65"/>
      <c r="DF102" s="114"/>
      <c r="DG102" s="63"/>
      <c r="DH102" s="114"/>
      <c r="DI102" s="63"/>
      <c r="DJ102" s="114"/>
      <c r="DK102" s="63"/>
      <c r="DL102" s="114"/>
      <c r="DM102" s="63"/>
      <c r="DN102" s="114"/>
      <c r="DO102" s="63"/>
      <c r="DP102" s="114"/>
      <c r="DQ102" s="63"/>
      <c r="DR102" s="114"/>
      <c r="DS102" s="63"/>
      <c r="DT102" s="114"/>
      <c r="DU102" s="63"/>
      <c r="DV102" s="114"/>
      <c r="DW102" s="63"/>
      <c r="DX102" s="114"/>
      <c r="DY102" s="63"/>
      <c r="DZ102" s="114"/>
      <c r="EA102" s="63"/>
      <c r="EB102" s="114"/>
      <c r="EC102" s="63"/>
      <c r="ED102" s="114"/>
      <c r="EE102" s="63"/>
      <c r="EF102" s="114"/>
      <c r="EG102" s="63"/>
      <c r="EH102" s="114"/>
      <c r="EI102" s="63"/>
      <c r="EJ102" s="64"/>
      <c r="EK102" s="63"/>
      <c r="EL102" s="114"/>
      <c r="EM102" s="63"/>
      <c r="EN102" s="114">
        <f t="shared" si="200"/>
        <v>0</v>
      </c>
      <c r="EO102" s="69"/>
      <c r="EP102" s="69"/>
      <c r="EQ102" s="70">
        <f t="shared" si="150"/>
        <v>90</v>
      </c>
      <c r="ER102" s="70">
        <f t="shared" si="150"/>
        <v>71016000.667920008</v>
      </c>
    </row>
    <row r="103" spans="1:148" s="110" customFormat="1" ht="15.75" customHeight="1" x14ac:dyDescent="0.25">
      <c r="A103" s="55"/>
      <c r="B103" s="55">
        <v>74</v>
      </c>
      <c r="C103" s="56" t="s">
        <v>337</v>
      </c>
      <c r="D103" s="130" t="s">
        <v>338</v>
      </c>
      <c r="E103" s="58">
        <v>13916</v>
      </c>
      <c r="F103" s="59">
        <v>0.74</v>
      </c>
      <c r="G103" s="60"/>
      <c r="H103" s="61">
        <v>1</v>
      </c>
      <c r="I103" s="107"/>
      <c r="J103" s="107"/>
      <c r="K103" s="101">
        <v>1.4</v>
      </c>
      <c r="L103" s="101">
        <v>1.68</v>
      </c>
      <c r="M103" s="101">
        <v>2.23</v>
      </c>
      <c r="N103" s="104">
        <v>2.57</v>
      </c>
      <c r="O103" s="63"/>
      <c r="P103" s="64">
        <f>O103*E103*F103*H103*K103*$P$10</f>
        <v>0</v>
      </c>
      <c r="Q103" s="105"/>
      <c r="R103" s="64">
        <f>Q103*E103*F103*H103*K103*$R$10</f>
        <v>0</v>
      </c>
      <c r="S103" s="65">
        <v>0</v>
      </c>
      <c r="T103" s="65">
        <f>S103*E103*F103*H103*K103*$T$10</f>
        <v>0</v>
      </c>
      <c r="U103" s="63">
        <v>0</v>
      </c>
      <c r="V103" s="64">
        <f>SUM(U103*E103*F103*H103*K103*$V$10)</f>
        <v>0</v>
      </c>
      <c r="W103" s="63"/>
      <c r="X103" s="65">
        <f>SUM(W103*E103*F103*H103*K103*$X$10)</f>
        <v>0</v>
      </c>
      <c r="Y103" s="63"/>
      <c r="Z103" s="64">
        <f>SUM(Y103*E103*F103*H103*K103*$Z$10)</f>
        <v>0</v>
      </c>
      <c r="AA103" s="65">
        <v>0</v>
      </c>
      <c r="AB103" s="64">
        <f>SUM(AA103*E103*F103*H103*K103*$AB$10)</f>
        <v>0</v>
      </c>
      <c r="AC103" s="64"/>
      <c r="AD103" s="64"/>
      <c r="AE103" s="65">
        <v>0</v>
      </c>
      <c r="AF103" s="64">
        <f>SUM(AE103*E103*F103*H103*K103*$AF$10)</f>
        <v>0</v>
      </c>
      <c r="AG103" s="65">
        <v>0</v>
      </c>
      <c r="AH103" s="64">
        <f>SUM(AG103*E103*F103*H103*L103*$AH$10)</f>
        <v>0</v>
      </c>
      <c r="AI103" s="65">
        <v>0</v>
      </c>
      <c r="AJ103" s="64">
        <f>SUM(AI103*E103*F103*H103*L103*$AJ$10)</f>
        <v>0</v>
      </c>
      <c r="AK103" s="63"/>
      <c r="AL103" s="64">
        <f>SUM(AK103*E103*F103*H103*K103*$AL$10)</f>
        <v>0</v>
      </c>
      <c r="AM103" s="65"/>
      <c r="AN103" s="65">
        <f>SUM(AM103*E103*F103*H103*K103*$AN$10)</f>
        <v>0</v>
      </c>
      <c r="AO103" s="63">
        <v>0</v>
      </c>
      <c r="AP103" s="64">
        <f>SUM(AO103*E103*F103*H103*K103*$AP$10)</f>
        <v>0</v>
      </c>
      <c r="AQ103" s="63"/>
      <c r="AR103" s="64">
        <f>SUM(AQ103*E103*F103*H103*K103*$AR$10)</f>
        <v>0</v>
      </c>
      <c r="AS103" s="65">
        <v>0</v>
      </c>
      <c r="AT103" s="64">
        <f>SUM(E103*F103*H103*K103*AS103*$AT$10)</f>
        <v>0</v>
      </c>
      <c r="AU103" s="65"/>
      <c r="AV103" s="64">
        <f>SUM(AU103*E103*F103*H103*K103*$AV$10)</f>
        <v>0</v>
      </c>
      <c r="AW103" s="63"/>
      <c r="AX103" s="64">
        <f>SUM(AW103*E103*F103*H103*K103*$AX$10)</f>
        <v>0</v>
      </c>
      <c r="AY103" s="63">
        <v>0</v>
      </c>
      <c r="AZ103" s="65">
        <f>SUM(AY103*E103*F103*H103*K103*$AZ$10)</f>
        <v>0</v>
      </c>
      <c r="BA103" s="63"/>
      <c r="BB103" s="64">
        <f>SUM(BA103*E103*F103*H103*K103*$BB$10)</f>
        <v>0</v>
      </c>
      <c r="BC103" s="63"/>
      <c r="BD103" s="64">
        <f>SUM(BC103*E103*F103*H103*K103*$BD$10)</f>
        <v>0</v>
      </c>
      <c r="BE103" s="63"/>
      <c r="BF103" s="64">
        <f>SUM(BE103*E103*F103*H103*K103*$BF$10)</f>
        <v>0</v>
      </c>
      <c r="BG103" s="63"/>
      <c r="BH103" s="64">
        <f>SUM(BG103*E103*F103*H103*K103*$BH$10)</f>
        <v>0</v>
      </c>
      <c r="BI103" s="63"/>
      <c r="BJ103" s="64">
        <f>BI103*E103*F103*H103*K103*$BJ$10</f>
        <v>0</v>
      </c>
      <c r="BK103" s="63"/>
      <c r="BL103" s="64">
        <f>BK103*E103*F103*H103*K103*$BL$10</f>
        <v>0</v>
      </c>
      <c r="BM103" s="63"/>
      <c r="BN103" s="64">
        <f>BM103*E103*F103*H103*K103*$BN$10</f>
        <v>0</v>
      </c>
      <c r="BO103" s="63"/>
      <c r="BP103" s="64">
        <f>SUM(BO103*E103*F103*H103*K103*$BP$10)</f>
        <v>0</v>
      </c>
      <c r="BQ103" s="63"/>
      <c r="BR103" s="64">
        <f>SUM(BQ103*E103*F103*H103*K103*$BR$10)</f>
        <v>0</v>
      </c>
      <c r="BS103" s="63"/>
      <c r="BT103" s="64">
        <f>SUM(BS103*E103*F103*H103*K103*$BT$10)</f>
        <v>0</v>
      </c>
      <c r="BU103" s="63"/>
      <c r="BV103" s="64">
        <f>SUM(BU103*E103*F103*H103*K103*$BV$10)</f>
        <v>0</v>
      </c>
      <c r="BW103" s="63"/>
      <c r="BX103" s="64">
        <f>SUM(BW103*E103*F103*H103*K103*$BX$10)</f>
        <v>0</v>
      </c>
      <c r="BY103" s="67"/>
      <c r="BZ103" s="68">
        <f>BY103*E103*F103*H103*K103*$BZ$10</f>
        <v>0</v>
      </c>
      <c r="CA103" s="63">
        <v>0</v>
      </c>
      <c r="CB103" s="64">
        <f>SUM(CA103*E103*F103*H103*K103*$CB$10)</f>
        <v>0</v>
      </c>
      <c r="CC103" s="65">
        <v>0</v>
      </c>
      <c r="CD103" s="64">
        <f>SUM(CC103*E103*F103*H103*K103*$CD$10)</f>
        <v>0</v>
      </c>
      <c r="CE103" s="63">
        <v>0</v>
      </c>
      <c r="CF103" s="64">
        <f t="shared" ref="CF103:CF114" si="202">SUM(CE103*E103*F103*H103*K103*$CF$10)</f>
        <v>0</v>
      </c>
      <c r="CG103" s="63">
        <v>0</v>
      </c>
      <c r="CH103" s="64">
        <f>SUM(CG103*E103*F103*H103*K103*$CH$10)</f>
        <v>0</v>
      </c>
      <c r="CI103" s="63"/>
      <c r="CJ103" s="64">
        <f>CI103*E103*F103*H103*K103*$CJ$10</f>
        <v>0</v>
      </c>
      <c r="CK103" s="63"/>
      <c r="CL103" s="64">
        <f t="shared" ref="CL103:CL114" si="203">SUM(CK103*E103*F103*H103*K103*$CL$10)</f>
        <v>0</v>
      </c>
      <c r="CM103" s="65">
        <v>0</v>
      </c>
      <c r="CN103" s="64">
        <f t="shared" ref="CN103:CN118" si="204">SUM(CM103*E103*F103*H103*L103*$CN$10)</f>
        <v>0</v>
      </c>
      <c r="CO103" s="63">
        <v>0</v>
      </c>
      <c r="CP103" s="64">
        <f>SUM(CO103*E103*F103*H103*L103*$CP$10)</f>
        <v>0</v>
      </c>
      <c r="CQ103" s="63">
        <v>0</v>
      </c>
      <c r="CR103" s="64">
        <f>SUM(CQ103*E103*F103*H103*L103*$CR$10)</f>
        <v>0</v>
      </c>
      <c r="CS103" s="65">
        <v>0</v>
      </c>
      <c r="CT103" s="64">
        <f>SUM(CS103*E103*F103*H103*L103*$CT$10)</f>
        <v>0</v>
      </c>
      <c r="CU103" s="65">
        <v>0</v>
      </c>
      <c r="CV103" s="64">
        <f>SUM(CU103*E103*F103*H103*L103*$CV$10)</f>
        <v>0</v>
      </c>
      <c r="CW103" s="65"/>
      <c r="CX103" s="64">
        <f>SUM(CW103*E103*F103*H103*L103*$CX$10)</f>
        <v>0</v>
      </c>
      <c r="CY103" s="63"/>
      <c r="CZ103" s="64">
        <f t="shared" ref="CZ103:CZ116" si="205">SUM(CY103*E103*F103*H103*L103*$CZ$10)</f>
        <v>0</v>
      </c>
      <c r="DA103" s="63">
        <v>0</v>
      </c>
      <c r="DB103" s="64">
        <f>SUM(DA103*E103*F103*H103*L103*$DB$10)</f>
        <v>0</v>
      </c>
      <c r="DC103" s="63">
        <v>0</v>
      </c>
      <c r="DD103" s="64">
        <f>SUM(DC103*E103*F103*H103*L103*$DD$10)</f>
        <v>0</v>
      </c>
      <c r="DE103" s="65">
        <v>0</v>
      </c>
      <c r="DF103" s="64">
        <f>SUM(DE103*E103*F103*H103*L103*$DF$10)</f>
        <v>0</v>
      </c>
      <c r="DG103" s="63">
        <v>0</v>
      </c>
      <c r="DH103" s="64">
        <f>SUM(DG103*E103*F103*H103*L103*$DH$10)</f>
        <v>0</v>
      </c>
      <c r="DI103" s="63">
        <v>0</v>
      </c>
      <c r="DJ103" s="64">
        <f>SUM(DI103*E103*F103*H103*L103*$DJ$10)</f>
        <v>0</v>
      </c>
      <c r="DK103" s="63">
        <v>0</v>
      </c>
      <c r="DL103" s="64">
        <f>SUM(DK103*E103*F103*H103*L103*$DL$10)</f>
        <v>0</v>
      </c>
      <c r="DM103" s="63">
        <v>0</v>
      </c>
      <c r="DN103" s="64">
        <f>SUM(DM103*E103*F103*H103*L103*$DN$10)</f>
        <v>0</v>
      </c>
      <c r="DO103" s="63"/>
      <c r="DP103" s="64">
        <f>SUM(DO103*E103*F103*H103*L103*$DP$10)</f>
        <v>0</v>
      </c>
      <c r="DQ103" s="63"/>
      <c r="DR103" s="64">
        <f>DQ103*E103*F103*H103*L103*$DR$10</f>
        <v>0</v>
      </c>
      <c r="DS103" s="63"/>
      <c r="DT103" s="64">
        <f>SUM(DS103*E103*F103*H103*L103*$DT$10)</f>
        <v>0</v>
      </c>
      <c r="DU103" s="63">
        <v>0</v>
      </c>
      <c r="DV103" s="64">
        <f>SUM(DU103*E103*F103*H103*L103*$DV$10)</f>
        <v>0</v>
      </c>
      <c r="DW103" s="63">
        <v>0</v>
      </c>
      <c r="DX103" s="64">
        <f>SUM(DW103*E103*F103*H103*M103*$DX$10)</f>
        <v>0</v>
      </c>
      <c r="DY103" s="63">
        <v>0</v>
      </c>
      <c r="DZ103" s="64">
        <f>SUM(DY103*E103*F103*H103*N103*$DZ$10)</f>
        <v>0</v>
      </c>
      <c r="EA103" s="63"/>
      <c r="EB103" s="64">
        <f>SUM(EA103*E103*F103*H103*K103*$EB$10)</f>
        <v>0</v>
      </c>
      <c r="EC103" s="63"/>
      <c r="ED103" s="64">
        <f>SUM(EC103*E103*F103*H103*K103*$ED$10)</f>
        <v>0</v>
      </c>
      <c r="EE103" s="63"/>
      <c r="EF103" s="64">
        <f>SUM(EE103*E103*F103*H103*K103*$EF$10)</f>
        <v>0</v>
      </c>
      <c r="EG103" s="63"/>
      <c r="EH103" s="64">
        <f>SUM(EG103*E103*F103*H103*K103*$EH$10)</f>
        <v>0</v>
      </c>
      <c r="EI103" s="63"/>
      <c r="EJ103" s="64">
        <f>EI103*E103*F103*H103*K103*$EJ$10</f>
        <v>0</v>
      </c>
      <c r="EK103" s="63"/>
      <c r="EL103" s="64">
        <f>EK103*E103*F103*H103*K103*$EL$10</f>
        <v>0</v>
      </c>
      <c r="EM103" s="63"/>
      <c r="EN103" s="64"/>
      <c r="EO103" s="69"/>
      <c r="EP103" s="69"/>
      <c r="EQ103" s="70">
        <f t="shared" si="150"/>
        <v>0</v>
      </c>
      <c r="ER103" s="70">
        <f t="shared" si="150"/>
        <v>0</v>
      </c>
    </row>
    <row r="104" spans="1:148" s="110" customFormat="1" ht="15.75" customHeight="1" x14ac:dyDescent="0.25">
      <c r="A104" s="55"/>
      <c r="B104" s="55">
        <v>75</v>
      </c>
      <c r="C104" s="56" t="s">
        <v>339</v>
      </c>
      <c r="D104" s="130" t="s">
        <v>340</v>
      </c>
      <c r="E104" s="58">
        <v>13916</v>
      </c>
      <c r="F104" s="59">
        <v>1.44</v>
      </c>
      <c r="G104" s="60"/>
      <c r="H104" s="61">
        <v>1</v>
      </c>
      <c r="I104" s="107"/>
      <c r="J104" s="107"/>
      <c r="K104" s="101">
        <v>1.4</v>
      </c>
      <c r="L104" s="101">
        <v>1.68</v>
      </c>
      <c r="M104" s="101">
        <v>2.23</v>
      </c>
      <c r="N104" s="104">
        <v>2.57</v>
      </c>
      <c r="O104" s="63"/>
      <c r="P104" s="64">
        <f>O104*E104*F104*H104*K104*$P$10</f>
        <v>0</v>
      </c>
      <c r="Q104" s="105"/>
      <c r="R104" s="64">
        <f>Q104*E104*F104*H104*K104*$R$10</f>
        <v>0</v>
      </c>
      <c r="S104" s="65">
        <v>0</v>
      </c>
      <c r="T104" s="65">
        <f>S104*E104*F104*H104*K104*$T$10</f>
        <v>0</v>
      </c>
      <c r="U104" s="63">
        <v>0</v>
      </c>
      <c r="V104" s="64">
        <f>SUM(U104*E104*F104*H104*K104*$V$10)</f>
        <v>0</v>
      </c>
      <c r="W104" s="63"/>
      <c r="X104" s="65">
        <f>SUM(W104*E104*F104*H104*K104*$X$10)</f>
        <v>0</v>
      </c>
      <c r="Y104" s="63"/>
      <c r="Z104" s="64">
        <f>SUM(Y104*E104*F104*H104*K104*$Z$10)</f>
        <v>0</v>
      </c>
      <c r="AA104" s="65">
        <v>0</v>
      </c>
      <c r="AB104" s="64">
        <f>SUM(AA104*E104*F104*H104*K104*$AB$10)</f>
        <v>0</v>
      </c>
      <c r="AC104" s="64"/>
      <c r="AD104" s="64"/>
      <c r="AE104" s="65">
        <v>0</v>
      </c>
      <c r="AF104" s="64">
        <f>SUM(AE104*E104*F104*H104*K104*$AF$10)</f>
        <v>0</v>
      </c>
      <c r="AG104" s="65">
        <v>0</v>
      </c>
      <c r="AH104" s="64">
        <f>SUM(AG104*E104*F104*H104*L104*$AH$10)</f>
        <v>0</v>
      </c>
      <c r="AI104" s="65">
        <v>0</v>
      </c>
      <c r="AJ104" s="64">
        <f>SUM(AI104*E104*F104*H104*L104*$AJ$10)</f>
        <v>0</v>
      </c>
      <c r="AK104" s="63"/>
      <c r="AL104" s="64">
        <f>SUM(AK104*E104*F104*H104*K104*$AL$10)</f>
        <v>0</v>
      </c>
      <c r="AM104" s="65"/>
      <c r="AN104" s="65">
        <f>SUM(AM104*E104*F104*H104*K104*$AN$10)</f>
        <v>0</v>
      </c>
      <c r="AO104" s="63">
        <v>0</v>
      </c>
      <c r="AP104" s="64">
        <f>SUM(AO104*E104*F104*H104*K104*$AP$10)</f>
        <v>0</v>
      </c>
      <c r="AQ104" s="63"/>
      <c r="AR104" s="64">
        <f>SUM(AQ104*E104*F104*H104*K104*$AR$10)</f>
        <v>0</v>
      </c>
      <c r="AS104" s="65">
        <v>0</v>
      </c>
      <c r="AT104" s="64">
        <f>SUM(E104*F104*H104*K104*AS104*$AT$10)</f>
        <v>0</v>
      </c>
      <c r="AU104" s="65"/>
      <c r="AV104" s="64">
        <f>SUM(AU104*E104*F104*H104*K104*$AV$10)</f>
        <v>0</v>
      </c>
      <c r="AW104" s="63"/>
      <c r="AX104" s="64">
        <f>SUM(AW104*E104*F104*H104*K104*$AX$10)</f>
        <v>0</v>
      </c>
      <c r="AY104" s="63">
        <v>0</v>
      </c>
      <c r="AZ104" s="65">
        <f>SUM(AY104*E104*F104*H104*K104*$AZ$10)</f>
        <v>0</v>
      </c>
      <c r="BA104" s="63"/>
      <c r="BB104" s="64">
        <f>SUM(BA104*E104*F104*H104*K104*$BB$10)</f>
        <v>0</v>
      </c>
      <c r="BC104" s="63"/>
      <c r="BD104" s="64">
        <f>SUM(BC104*E104*F104*H104*K104*$BD$10)</f>
        <v>0</v>
      </c>
      <c r="BE104" s="63"/>
      <c r="BF104" s="64">
        <f>SUM(BE104*E104*F104*H104*K104*$BF$10)</f>
        <v>0</v>
      </c>
      <c r="BG104" s="63"/>
      <c r="BH104" s="64">
        <f>SUM(BG104*E104*F104*H104*K104*$BH$10)</f>
        <v>0</v>
      </c>
      <c r="BI104" s="63"/>
      <c r="BJ104" s="64">
        <f>BI104*E104*F104*H104*K104*$BJ$10</f>
        <v>0</v>
      </c>
      <c r="BK104" s="63"/>
      <c r="BL104" s="64">
        <f>BK104*E104*F104*H104*K104*$BL$10</f>
        <v>0</v>
      </c>
      <c r="BM104" s="63"/>
      <c r="BN104" s="64">
        <f>BM104*E104*F104*H104*K104*$BN$10</f>
        <v>0</v>
      </c>
      <c r="BO104" s="63"/>
      <c r="BP104" s="64">
        <f>SUM(BO104*E104*F104*H104*K104*$BP$10)</f>
        <v>0</v>
      </c>
      <c r="BQ104" s="63"/>
      <c r="BR104" s="64">
        <f>SUM(BQ104*E104*F104*H104*K104*$BR$10)</f>
        <v>0</v>
      </c>
      <c r="BS104" s="63"/>
      <c r="BT104" s="64">
        <f>SUM(BS104*E104*F104*H104*K104*$BT$10)</f>
        <v>0</v>
      </c>
      <c r="BU104" s="63"/>
      <c r="BV104" s="64">
        <f>SUM(BU104*E104*F104*H104*K104*$BV$10)</f>
        <v>0</v>
      </c>
      <c r="BW104" s="63"/>
      <c r="BX104" s="64">
        <f>SUM(BW104*E104*F104*H104*K104*$BX$10)</f>
        <v>0</v>
      </c>
      <c r="BY104" s="67"/>
      <c r="BZ104" s="68">
        <f>BY104*E104*F104*H104*K104*$BZ$10</f>
        <v>0</v>
      </c>
      <c r="CA104" s="63">
        <v>0</v>
      </c>
      <c r="CB104" s="64">
        <f>SUM(CA104*E104*F104*H104*K104*$CB$10)</f>
        <v>0</v>
      </c>
      <c r="CC104" s="65">
        <v>0</v>
      </c>
      <c r="CD104" s="64">
        <f>SUM(CC104*E104*F104*H104*K104*$CD$10)</f>
        <v>0</v>
      </c>
      <c r="CE104" s="63">
        <v>0</v>
      </c>
      <c r="CF104" s="64">
        <f t="shared" si="202"/>
        <v>0</v>
      </c>
      <c r="CG104" s="63">
        <v>0</v>
      </c>
      <c r="CH104" s="64">
        <f>SUM(CG104*E104*F104*H104*K104*$CH$10)</f>
        <v>0</v>
      </c>
      <c r="CI104" s="63">
        <v>0</v>
      </c>
      <c r="CJ104" s="64">
        <f>CI104*E104*F104*H104*K104*$CJ$10</f>
        <v>0</v>
      </c>
      <c r="CK104" s="63"/>
      <c r="CL104" s="64">
        <f t="shared" si="203"/>
        <v>0</v>
      </c>
      <c r="CM104" s="65">
        <v>0</v>
      </c>
      <c r="CN104" s="64">
        <f t="shared" si="204"/>
        <v>0</v>
      </c>
      <c r="CO104" s="63">
        <v>0</v>
      </c>
      <c r="CP104" s="64">
        <f>SUM(CO104*E104*F104*H104*L104*$CP$10)</f>
        <v>0</v>
      </c>
      <c r="CQ104" s="63">
        <v>0</v>
      </c>
      <c r="CR104" s="64">
        <f>SUM(CQ104*E104*F104*H104*L104*$CR$10)</f>
        <v>0</v>
      </c>
      <c r="CS104" s="65">
        <v>0</v>
      </c>
      <c r="CT104" s="64">
        <f>SUM(CS104*E104*F104*H104*L104*$CT$10)</f>
        <v>0</v>
      </c>
      <c r="CU104" s="65">
        <v>0</v>
      </c>
      <c r="CV104" s="64">
        <f>SUM(CU104*E104*F104*H104*L104*$CV$10)</f>
        <v>0</v>
      </c>
      <c r="CW104" s="65"/>
      <c r="CX104" s="64">
        <f>SUM(CW104*E104*F104*H104*L104*$CX$10)</f>
        <v>0</v>
      </c>
      <c r="CY104" s="63"/>
      <c r="CZ104" s="64">
        <f t="shared" si="205"/>
        <v>0</v>
      </c>
      <c r="DA104" s="63">
        <v>0</v>
      </c>
      <c r="DB104" s="64">
        <f>SUM(DA104*E104*F104*H104*L104*$DB$10)</f>
        <v>0</v>
      </c>
      <c r="DC104" s="63">
        <v>0</v>
      </c>
      <c r="DD104" s="64">
        <f>SUM(DC104*E104*F104*H104*L104*$DD$10)</f>
        <v>0</v>
      </c>
      <c r="DE104" s="65">
        <v>0</v>
      </c>
      <c r="DF104" s="64">
        <f>SUM(DE104*E104*F104*H104*L104*$DF$10)</f>
        <v>0</v>
      </c>
      <c r="DG104" s="63">
        <v>0</v>
      </c>
      <c r="DH104" s="64">
        <f>SUM(DG104*E104*F104*H104*L104*$DH$10)</f>
        <v>0</v>
      </c>
      <c r="DI104" s="63">
        <v>0</v>
      </c>
      <c r="DJ104" s="64">
        <f>SUM(DI104*E104*F104*H104*L104*$DJ$10)</f>
        <v>0</v>
      </c>
      <c r="DK104" s="63">
        <v>0</v>
      </c>
      <c r="DL104" s="64">
        <f>SUM(DK104*E104*F104*H104*L104*$DL$10)</f>
        <v>0</v>
      </c>
      <c r="DM104" s="63">
        <v>0</v>
      </c>
      <c r="DN104" s="64">
        <f>SUM(DM104*E104*F104*H104*L104*$DN$10)</f>
        <v>0</v>
      </c>
      <c r="DO104" s="63"/>
      <c r="DP104" s="64">
        <f>SUM(DO104*E104*F104*H104*L104*$DP$10)</f>
        <v>0</v>
      </c>
      <c r="DQ104" s="63"/>
      <c r="DR104" s="64">
        <f>DQ104*E104*F104*H104*L104*$DR$10</f>
        <v>0</v>
      </c>
      <c r="DS104" s="63"/>
      <c r="DT104" s="64">
        <f>SUM(DS104*E104*F104*H104*L104*$DT$10)</f>
        <v>0</v>
      </c>
      <c r="DU104" s="63">
        <v>0</v>
      </c>
      <c r="DV104" s="64">
        <f>SUM(DU104*E104*F104*H104*L104*$DV$10)</f>
        <v>0</v>
      </c>
      <c r="DW104" s="63">
        <v>0</v>
      </c>
      <c r="DX104" s="64">
        <f>SUM(DW104*E104*F104*H104*M104*$DX$10)</f>
        <v>0</v>
      </c>
      <c r="DY104" s="63">
        <v>0</v>
      </c>
      <c r="DZ104" s="64">
        <f>SUM(DY104*E104*F104*H104*N104*$DZ$10)</f>
        <v>0</v>
      </c>
      <c r="EA104" s="63"/>
      <c r="EB104" s="64">
        <f>SUM(EA104*E104*F104*H104*K104*$EB$10)</f>
        <v>0</v>
      </c>
      <c r="EC104" s="63"/>
      <c r="ED104" s="64">
        <f>SUM(EC104*E104*F104*H104*K104*$ED$10)</f>
        <v>0</v>
      </c>
      <c r="EE104" s="63"/>
      <c r="EF104" s="64">
        <f>SUM(EE104*E104*F104*H104*K104*$EF$10)</f>
        <v>0</v>
      </c>
      <c r="EG104" s="63"/>
      <c r="EH104" s="64">
        <f>SUM(EG104*E104*F104*H104*K104*$EH$10)</f>
        <v>0</v>
      </c>
      <c r="EI104" s="63"/>
      <c r="EJ104" s="64">
        <f>EI104*E104*F104*H104*K104*$EJ$10</f>
        <v>0</v>
      </c>
      <c r="EK104" s="63"/>
      <c r="EL104" s="64">
        <f>EK104*E104*F104*H104*K104*$EL$10</f>
        <v>0</v>
      </c>
      <c r="EM104" s="63"/>
      <c r="EN104" s="64"/>
      <c r="EO104" s="69"/>
      <c r="EP104" s="69"/>
      <c r="EQ104" s="70">
        <f t="shared" si="150"/>
        <v>0</v>
      </c>
      <c r="ER104" s="70">
        <f t="shared" si="150"/>
        <v>0</v>
      </c>
    </row>
    <row r="105" spans="1:148" s="110" customFormat="1" ht="15.75" customHeight="1" x14ac:dyDescent="0.25">
      <c r="A105" s="55"/>
      <c r="B105" s="55">
        <v>76</v>
      </c>
      <c r="C105" s="56" t="s">
        <v>341</v>
      </c>
      <c r="D105" s="130" t="s">
        <v>342</v>
      </c>
      <c r="E105" s="58">
        <v>13916</v>
      </c>
      <c r="F105" s="59">
        <v>2.2200000000000002</v>
      </c>
      <c r="G105" s="60"/>
      <c r="H105" s="61">
        <v>1</v>
      </c>
      <c r="I105" s="107"/>
      <c r="J105" s="107"/>
      <c r="K105" s="101">
        <v>1.4</v>
      </c>
      <c r="L105" s="101">
        <v>1.68</v>
      </c>
      <c r="M105" s="101">
        <v>2.23</v>
      </c>
      <c r="N105" s="104">
        <v>2.57</v>
      </c>
      <c r="O105" s="63"/>
      <c r="P105" s="64">
        <f>O105*E105*F105*H105*K105*$P$10</f>
        <v>0</v>
      </c>
      <c r="Q105" s="105"/>
      <c r="R105" s="64">
        <f>Q105*E105*F105*H105*K105*$R$10</f>
        <v>0</v>
      </c>
      <c r="S105" s="65">
        <v>0</v>
      </c>
      <c r="T105" s="65">
        <f>S105*E105*F105*H105*K105*$T$10</f>
        <v>0</v>
      </c>
      <c r="U105" s="63">
        <v>0</v>
      </c>
      <c r="V105" s="64">
        <f>SUM(U105*E105*F105*H105*K105*$V$10)</f>
        <v>0</v>
      </c>
      <c r="W105" s="63"/>
      <c r="X105" s="65">
        <f>SUM(W105*E105*F105*H105*K105*$X$10)</f>
        <v>0</v>
      </c>
      <c r="Y105" s="63"/>
      <c r="Z105" s="64">
        <f>SUM(Y105*E105*F105*H105*K105*$Z$10)</f>
        <v>0</v>
      </c>
      <c r="AA105" s="65">
        <v>0</v>
      </c>
      <c r="AB105" s="64">
        <f>SUM(AA105*E105*F105*H105*K105*$AB$10)</f>
        <v>0</v>
      </c>
      <c r="AC105" s="64"/>
      <c r="AD105" s="64"/>
      <c r="AE105" s="65">
        <v>0</v>
      </c>
      <c r="AF105" s="64">
        <f>SUM(AE105*E105*F105*H105*K105*$AF$10)</f>
        <v>0</v>
      </c>
      <c r="AG105" s="65">
        <v>0</v>
      </c>
      <c r="AH105" s="64">
        <f>SUM(AG105*E105*F105*H105*L105*$AH$10)</f>
        <v>0</v>
      </c>
      <c r="AI105" s="65">
        <v>0</v>
      </c>
      <c r="AJ105" s="64">
        <f>SUM(AI105*E105*F105*H105*L105*$AJ$10)</f>
        <v>0</v>
      </c>
      <c r="AK105" s="63"/>
      <c r="AL105" s="64">
        <f>SUM(AK105*E105*F105*H105*K105*$AL$10)</f>
        <v>0</v>
      </c>
      <c r="AM105" s="65"/>
      <c r="AN105" s="65">
        <f>SUM(AM105*E105*F105*H105*K105*$AN$10)</f>
        <v>0</v>
      </c>
      <c r="AO105" s="63">
        <v>0</v>
      </c>
      <c r="AP105" s="64">
        <f>SUM(AO105*E105*F105*H105*K105*$AP$10)</f>
        <v>0</v>
      </c>
      <c r="AQ105" s="63"/>
      <c r="AR105" s="64">
        <f>SUM(AQ105*E105*F105*H105*K105*$AR$10)</f>
        <v>0</v>
      </c>
      <c r="AS105" s="65">
        <v>0</v>
      </c>
      <c r="AT105" s="64">
        <f>SUM(E105*F105*H105*K105*AS105*$AT$10)</f>
        <v>0</v>
      </c>
      <c r="AU105" s="65"/>
      <c r="AV105" s="64">
        <f>SUM(AU105*E105*F105*H105*K105*$AV$10)</f>
        <v>0</v>
      </c>
      <c r="AW105" s="63"/>
      <c r="AX105" s="64">
        <f>SUM(AW105*E105*F105*H105*K105*$AX$10)</f>
        <v>0</v>
      </c>
      <c r="AY105" s="63">
        <v>0</v>
      </c>
      <c r="AZ105" s="65">
        <f>SUM(AY105*E105*F105*H105*K105*$AZ$10)</f>
        <v>0</v>
      </c>
      <c r="BA105" s="63"/>
      <c r="BB105" s="64">
        <f>SUM(BA105*E105*F105*H105*K105*$BB$10)</f>
        <v>0</v>
      </c>
      <c r="BC105" s="63"/>
      <c r="BD105" s="64">
        <f>SUM(BC105*E105*F105*H105*K105*$BD$10)</f>
        <v>0</v>
      </c>
      <c r="BE105" s="63"/>
      <c r="BF105" s="64">
        <f>SUM(BE105*E105*F105*H105*K105*$BF$10)</f>
        <v>0</v>
      </c>
      <c r="BG105" s="63"/>
      <c r="BH105" s="64">
        <f>SUM(BG105*E105*F105*H105*K105*$BH$10)</f>
        <v>0</v>
      </c>
      <c r="BI105" s="63"/>
      <c r="BJ105" s="64">
        <f>BI105*E105*F105*H105*K105*$BJ$10</f>
        <v>0</v>
      </c>
      <c r="BK105" s="63"/>
      <c r="BL105" s="64">
        <f>BK105*E105*F105*H105*K105*$BL$10</f>
        <v>0</v>
      </c>
      <c r="BM105" s="63"/>
      <c r="BN105" s="64">
        <f>BM105*E105*F105*H105*K105*$BN$10</f>
        <v>0</v>
      </c>
      <c r="BO105" s="63"/>
      <c r="BP105" s="64">
        <f>SUM(BO105*E105*F105*H105*K105*$BP$10)</f>
        <v>0</v>
      </c>
      <c r="BQ105" s="63"/>
      <c r="BR105" s="64">
        <f>SUM(BQ105*E105*F105*H105*K105*$BR$10)</f>
        <v>0</v>
      </c>
      <c r="BS105" s="63"/>
      <c r="BT105" s="64">
        <f>SUM(BS105*E105*F105*H105*K105*$BT$10)</f>
        <v>0</v>
      </c>
      <c r="BU105" s="63"/>
      <c r="BV105" s="64">
        <f>SUM(BU105*E105*F105*H105*K105*$BV$10)</f>
        <v>0</v>
      </c>
      <c r="BW105" s="63"/>
      <c r="BX105" s="64">
        <f>SUM(BW105*E105*F105*H105*K105*$BX$10)</f>
        <v>0</v>
      </c>
      <c r="BY105" s="67"/>
      <c r="BZ105" s="68">
        <f>BY105*E105*F105*H105*K105*$BZ$10</f>
        <v>0</v>
      </c>
      <c r="CA105" s="63">
        <v>0</v>
      </c>
      <c r="CB105" s="64">
        <f>SUM(CA105*E105*F105*H105*K105*$CB$10)</f>
        <v>0</v>
      </c>
      <c r="CC105" s="65">
        <v>0</v>
      </c>
      <c r="CD105" s="64">
        <f>SUM(CC105*E105*F105*H105*K105*$CD$10)</f>
        <v>0</v>
      </c>
      <c r="CE105" s="63">
        <v>0</v>
      </c>
      <c r="CF105" s="64">
        <f t="shared" si="202"/>
        <v>0</v>
      </c>
      <c r="CG105" s="63">
        <v>0</v>
      </c>
      <c r="CH105" s="64">
        <f>SUM(CG105*E105*F105*H105*K105*$CH$10)</f>
        <v>0</v>
      </c>
      <c r="CI105" s="63">
        <v>0</v>
      </c>
      <c r="CJ105" s="64">
        <f>CI105*E105*F105*H105*K105*$CJ$10</f>
        <v>0</v>
      </c>
      <c r="CK105" s="63"/>
      <c r="CL105" s="64">
        <f t="shared" si="203"/>
        <v>0</v>
      </c>
      <c r="CM105" s="65">
        <v>0</v>
      </c>
      <c r="CN105" s="64">
        <f t="shared" si="204"/>
        <v>0</v>
      </c>
      <c r="CO105" s="63">
        <v>0</v>
      </c>
      <c r="CP105" s="64">
        <f>SUM(CO105*E105*F105*H105*L105*$CP$10)</f>
        <v>0</v>
      </c>
      <c r="CQ105" s="63">
        <v>0</v>
      </c>
      <c r="CR105" s="64">
        <f>SUM(CQ105*E105*F105*H105*L105*$CR$10)</f>
        <v>0</v>
      </c>
      <c r="CS105" s="65">
        <v>0</v>
      </c>
      <c r="CT105" s="64">
        <f>SUM(CS105*E105*F105*H105*L105*$CT$10)</f>
        <v>0</v>
      </c>
      <c r="CU105" s="65">
        <v>0</v>
      </c>
      <c r="CV105" s="64">
        <f>SUM(CU105*E105*F105*H105*L105*$CV$10)</f>
        <v>0</v>
      </c>
      <c r="CW105" s="65"/>
      <c r="CX105" s="64">
        <f>SUM(CW105*E105*F105*H105*L105*$CX$10)</f>
        <v>0</v>
      </c>
      <c r="CY105" s="63"/>
      <c r="CZ105" s="64">
        <f t="shared" si="205"/>
        <v>0</v>
      </c>
      <c r="DA105" s="63">
        <v>0</v>
      </c>
      <c r="DB105" s="64">
        <f>SUM(DA105*E105*F105*H105*L105*$DB$10)</f>
        <v>0</v>
      </c>
      <c r="DC105" s="63">
        <v>0</v>
      </c>
      <c r="DD105" s="64">
        <f>SUM(DC105*E105*F105*H105*L105*$DD$10)</f>
        <v>0</v>
      </c>
      <c r="DE105" s="65">
        <v>0</v>
      </c>
      <c r="DF105" s="64">
        <f>SUM(DE105*E105*F105*H105*L105*$DF$10)</f>
        <v>0</v>
      </c>
      <c r="DG105" s="63">
        <v>0</v>
      </c>
      <c r="DH105" s="64">
        <f>SUM(DG105*E105*F105*H105*L105*$DH$10)</f>
        <v>0</v>
      </c>
      <c r="DI105" s="63">
        <v>0</v>
      </c>
      <c r="DJ105" s="64">
        <f>SUM(DI105*E105*F105*H105*L105*$DJ$10)</f>
        <v>0</v>
      </c>
      <c r="DK105" s="63">
        <v>0</v>
      </c>
      <c r="DL105" s="64">
        <f>SUM(DK105*E105*F105*H105*L105*$DL$10)</f>
        <v>0</v>
      </c>
      <c r="DM105" s="63">
        <v>0</v>
      </c>
      <c r="DN105" s="64">
        <f>SUM(DM105*E105*F105*H105*L105*$DN$10)</f>
        <v>0</v>
      </c>
      <c r="DO105" s="63"/>
      <c r="DP105" s="64">
        <f>SUM(DO105*E105*F105*H105*L105*$DP$10)</f>
        <v>0</v>
      </c>
      <c r="DQ105" s="63"/>
      <c r="DR105" s="64">
        <f>DQ105*E105*F105*H105*L105*$DR$10</f>
        <v>0</v>
      </c>
      <c r="DS105" s="63"/>
      <c r="DT105" s="64">
        <f>SUM(DS105*E105*F105*H105*L105*$DT$10)</f>
        <v>0</v>
      </c>
      <c r="DU105" s="63">
        <v>0</v>
      </c>
      <c r="DV105" s="64">
        <f>SUM(DU105*E105*F105*H105*L105*$DV$10)</f>
        <v>0</v>
      </c>
      <c r="DW105" s="63">
        <v>0</v>
      </c>
      <c r="DX105" s="64">
        <f>SUM(DW105*E105*F105*H105*M105*$DX$10)</f>
        <v>0</v>
      </c>
      <c r="DY105" s="63">
        <v>0</v>
      </c>
      <c r="DZ105" s="64">
        <f>SUM(DY105*E105*F105*H105*N105*$DZ$10)</f>
        <v>0</v>
      </c>
      <c r="EA105" s="63"/>
      <c r="EB105" s="64">
        <f>SUM(EA105*E105*F105*H105*K105*$EB$10)</f>
        <v>0</v>
      </c>
      <c r="EC105" s="63"/>
      <c r="ED105" s="64">
        <f>SUM(EC105*E105*F105*H105*K105*$ED$10)</f>
        <v>0</v>
      </c>
      <c r="EE105" s="63"/>
      <c r="EF105" s="64">
        <f>SUM(EE105*E105*F105*H105*K105*$EF$10)</f>
        <v>0</v>
      </c>
      <c r="EG105" s="63"/>
      <c r="EH105" s="64">
        <f>SUM(EG105*E105*F105*H105*K105*$EH$10)</f>
        <v>0</v>
      </c>
      <c r="EI105" s="63"/>
      <c r="EJ105" s="64">
        <f>EI105*E105*F105*H105*K105*$EJ$10</f>
        <v>0</v>
      </c>
      <c r="EK105" s="63"/>
      <c r="EL105" s="64">
        <f>EK105*E105*F105*H105*K105*$EL$10</f>
        <v>0</v>
      </c>
      <c r="EM105" s="63"/>
      <c r="EN105" s="64"/>
      <c r="EO105" s="69"/>
      <c r="EP105" s="69"/>
      <c r="EQ105" s="70">
        <f t="shared" si="150"/>
        <v>0</v>
      </c>
      <c r="ER105" s="70">
        <f t="shared" si="150"/>
        <v>0</v>
      </c>
    </row>
    <row r="106" spans="1:148" s="110" customFormat="1" ht="15.75" customHeight="1" x14ac:dyDescent="0.25">
      <c r="A106" s="55"/>
      <c r="B106" s="55">
        <v>77</v>
      </c>
      <c r="C106" s="56" t="s">
        <v>343</v>
      </c>
      <c r="D106" s="100" t="s">
        <v>344</v>
      </c>
      <c r="E106" s="58">
        <v>13916</v>
      </c>
      <c r="F106" s="59">
        <v>2.93</v>
      </c>
      <c r="G106" s="60"/>
      <c r="H106" s="61">
        <v>1</v>
      </c>
      <c r="I106" s="107"/>
      <c r="J106" s="107"/>
      <c r="K106" s="101">
        <v>1.4</v>
      </c>
      <c r="L106" s="101">
        <v>1.68</v>
      </c>
      <c r="M106" s="101">
        <v>2.23</v>
      </c>
      <c r="N106" s="104">
        <v>2.57</v>
      </c>
      <c r="O106" s="63"/>
      <c r="P106" s="64"/>
      <c r="Q106" s="105"/>
      <c r="R106" s="64"/>
      <c r="S106" s="65">
        <v>0</v>
      </c>
      <c r="T106" s="65"/>
      <c r="U106" s="63"/>
      <c r="V106" s="64"/>
      <c r="W106" s="63"/>
      <c r="X106" s="65"/>
      <c r="Y106" s="63"/>
      <c r="Z106" s="64"/>
      <c r="AA106" s="65"/>
      <c r="AB106" s="64"/>
      <c r="AC106" s="64"/>
      <c r="AD106" s="64"/>
      <c r="AE106" s="65"/>
      <c r="AF106" s="64"/>
      <c r="AG106" s="65">
        <v>0</v>
      </c>
      <c r="AH106" s="64"/>
      <c r="AI106" s="65"/>
      <c r="AJ106" s="64"/>
      <c r="AK106" s="63"/>
      <c r="AL106" s="64"/>
      <c r="AM106" s="65"/>
      <c r="AN106" s="65"/>
      <c r="AO106" s="63"/>
      <c r="AP106" s="64"/>
      <c r="AQ106" s="63"/>
      <c r="AR106" s="64"/>
      <c r="AS106" s="65"/>
      <c r="AT106" s="64"/>
      <c r="AU106" s="65"/>
      <c r="AV106" s="64"/>
      <c r="AW106" s="63"/>
      <c r="AX106" s="64"/>
      <c r="AY106" s="63"/>
      <c r="AZ106" s="65"/>
      <c r="BA106" s="63"/>
      <c r="BB106" s="64"/>
      <c r="BC106" s="63"/>
      <c r="BD106" s="64"/>
      <c r="BE106" s="63"/>
      <c r="BF106" s="64"/>
      <c r="BG106" s="63"/>
      <c r="BH106" s="64"/>
      <c r="BI106" s="63"/>
      <c r="BJ106" s="64"/>
      <c r="BK106" s="63"/>
      <c r="BL106" s="64"/>
      <c r="BM106" s="63"/>
      <c r="BN106" s="64"/>
      <c r="BO106" s="63"/>
      <c r="BP106" s="64"/>
      <c r="BQ106" s="63"/>
      <c r="BR106" s="64"/>
      <c r="BS106" s="63"/>
      <c r="BT106" s="64"/>
      <c r="BU106" s="63"/>
      <c r="BV106" s="64"/>
      <c r="BW106" s="63"/>
      <c r="BX106" s="64"/>
      <c r="BY106" s="67"/>
      <c r="BZ106" s="68"/>
      <c r="CA106" s="63"/>
      <c r="CB106" s="64"/>
      <c r="CC106" s="65"/>
      <c r="CD106" s="64"/>
      <c r="CE106" s="63"/>
      <c r="CF106" s="64">
        <f t="shared" si="202"/>
        <v>0</v>
      </c>
      <c r="CG106" s="63"/>
      <c r="CH106" s="64"/>
      <c r="CI106" s="63"/>
      <c r="CJ106" s="64"/>
      <c r="CK106" s="63"/>
      <c r="CL106" s="64">
        <f t="shared" si="203"/>
        <v>0</v>
      </c>
      <c r="CM106" s="65"/>
      <c r="CN106" s="64">
        <f t="shared" si="204"/>
        <v>0</v>
      </c>
      <c r="CO106" s="63"/>
      <c r="CP106" s="64"/>
      <c r="CQ106" s="63"/>
      <c r="CR106" s="64"/>
      <c r="CS106" s="65"/>
      <c r="CT106" s="64"/>
      <c r="CU106" s="65"/>
      <c r="CV106" s="64"/>
      <c r="CW106" s="65"/>
      <c r="CX106" s="64"/>
      <c r="CY106" s="63"/>
      <c r="CZ106" s="64">
        <f t="shared" si="205"/>
        <v>0</v>
      </c>
      <c r="DA106" s="63"/>
      <c r="DB106" s="64"/>
      <c r="DC106" s="63"/>
      <c r="DD106" s="64"/>
      <c r="DE106" s="65"/>
      <c r="DF106" s="64"/>
      <c r="DG106" s="63"/>
      <c r="DH106" s="64"/>
      <c r="DI106" s="63"/>
      <c r="DJ106" s="64"/>
      <c r="DK106" s="63"/>
      <c r="DL106" s="64"/>
      <c r="DM106" s="63"/>
      <c r="DN106" s="64"/>
      <c r="DO106" s="63"/>
      <c r="DP106" s="64"/>
      <c r="DQ106" s="63"/>
      <c r="DR106" s="64"/>
      <c r="DS106" s="63"/>
      <c r="DT106" s="64"/>
      <c r="DU106" s="63"/>
      <c r="DV106" s="64"/>
      <c r="DW106" s="63"/>
      <c r="DX106" s="64"/>
      <c r="DY106" s="63"/>
      <c r="DZ106" s="64"/>
      <c r="EA106" s="63"/>
      <c r="EB106" s="64"/>
      <c r="EC106" s="63"/>
      <c r="ED106" s="64"/>
      <c r="EE106" s="63"/>
      <c r="EF106" s="64"/>
      <c r="EG106" s="63"/>
      <c r="EH106" s="64"/>
      <c r="EI106" s="63"/>
      <c r="EJ106" s="64"/>
      <c r="EK106" s="63"/>
      <c r="EL106" s="64"/>
      <c r="EM106" s="63"/>
      <c r="EN106" s="64"/>
      <c r="EO106" s="69"/>
      <c r="EP106" s="69"/>
      <c r="EQ106" s="70">
        <f t="shared" si="150"/>
        <v>0</v>
      </c>
      <c r="ER106" s="70">
        <f t="shared" si="150"/>
        <v>0</v>
      </c>
    </row>
    <row r="107" spans="1:148" s="110" customFormat="1" ht="15.75" customHeight="1" x14ac:dyDescent="0.25">
      <c r="A107" s="55"/>
      <c r="B107" s="55">
        <v>78</v>
      </c>
      <c r="C107" s="56" t="s">
        <v>345</v>
      </c>
      <c r="D107" s="100" t="s">
        <v>346</v>
      </c>
      <c r="E107" s="58">
        <v>13916</v>
      </c>
      <c r="F107" s="102">
        <v>3.14</v>
      </c>
      <c r="G107" s="60"/>
      <c r="H107" s="61">
        <v>1</v>
      </c>
      <c r="I107" s="107"/>
      <c r="J107" s="107"/>
      <c r="K107" s="101">
        <v>1.4</v>
      </c>
      <c r="L107" s="101">
        <v>1.68</v>
      </c>
      <c r="M107" s="101">
        <v>2.23</v>
      </c>
      <c r="N107" s="104">
        <v>2.57</v>
      </c>
      <c r="O107" s="63"/>
      <c r="P107" s="64"/>
      <c r="Q107" s="105"/>
      <c r="R107" s="64"/>
      <c r="S107" s="65">
        <v>0</v>
      </c>
      <c r="T107" s="65"/>
      <c r="U107" s="63"/>
      <c r="V107" s="64"/>
      <c r="W107" s="63"/>
      <c r="X107" s="65"/>
      <c r="Y107" s="63"/>
      <c r="Z107" s="64"/>
      <c r="AA107" s="65"/>
      <c r="AB107" s="64"/>
      <c r="AC107" s="64"/>
      <c r="AD107" s="64"/>
      <c r="AE107" s="65"/>
      <c r="AF107" s="64"/>
      <c r="AG107" s="65">
        <v>0</v>
      </c>
      <c r="AH107" s="64"/>
      <c r="AI107" s="65"/>
      <c r="AJ107" s="64"/>
      <c r="AK107" s="63"/>
      <c r="AL107" s="64"/>
      <c r="AM107" s="65"/>
      <c r="AN107" s="65"/>
      <c r="AO107" s="63"/>
      <c r="AP107" s="64"/>
      <c r="AQ107" s="63"/>
      <c r="AR107" s="64"/>
      <c r="AS107" s="65"/>
      <c r="AT107" s="64"/>
      <c r="AU107" s="65"/>
      <c r="AV107" s="64"/>
      <c r="AW107" s="63"/>
      <c r="AX107" s="64"/>
      <c r="AY107" s="63"/>
      <c r="AZ107" s="65"/>
      <c r="BA107" s="63"/>
      <c r="BB107" s="64"/>
      <c r="BC107" s="63"/>
      <c r="BD107" s="64"/>
      <c r="BE107" s="63"/>
      <c r="BF107" s="64"/>
      <c r="BG107" s="63"/>
      <c r="BH107" s="64"/>
      <c r="BI107" s="63"/>
      <c r="BJ107" s="64"/>
      <c r="BK107" s="63"/>
      <c r="BL107" s="64"/>
      <c r="BM107" s="63"/>
      <c r="BN107" s="64"/>
      <c r="BO107" s="63"/>
      <c r="BP107" s="64"/>
      <c r="BQ107" s="63"/>
      <c r="BR107" s="64"/>
      <c r="BS107" s="63"/>
      <c r="BT107" s="64"/>
      <c r="BU107" s="63"/>
      <c r="BV107" s="64"/>
      <c r="BW107" s="63"/>
      <c r="BX107" s="64"/>
      <c r="BY107" s="67"/>
      <c r="BZ107" s="68"/>
      <c r="CA107" s="63"/>
      <c r="CB107" s="64"/>
      <c r="CC107" s="65"/>
      <c r="CD107" s="64"/>
      <c r="CE107" s="63"/>
      <c r="CF107" s="64">
        <f t="shared" si="202"/>
        <v>0</v>
      </c>
      <c r="CG107" s="63"/>
      <c r="CH107" s="64"/>
      <c r="CI107" s="63"/>
      <c r="CJ107" s="64"/>
      <c r="CK107" s="63"/>
      <c r="CL107" s="64">
        <f t="shared" si="203"/>
        <v>0</v>
      </c>
      <c r="CM107" s="65"/>
      <c r="CN107" s="64">
        <f t="shared" si="204"/>
        <v>0</v>
      </c>
      <c r="CO107" s="63"/>
      <c r="CP107" s="64"/>
      <c r="CQ107" s="63"/>
      <c r="CR107" s="64"/>
      <c r="CS107" s="65"/>
      <c r="CT107" s="64"/>
      <c r="CU107" s="65"/>
      <c r="CV107" s="64"/>
      <c r="CW107" s="65"/>
      <c r="CX107" s="64"/>
      <c r="CY107" s="63"/>
      <c r="CZ107" s="64">
        <f t="shared" si="205"/>
        <v>0</v>
      </c>
      <c r="DA107" s="63"/>
      <c r="DB107" s="64"/>
      <c r="DC107" s="63"/>
      <c r="DD107" s="64"/>
      <c r="DE107" s="65"/>
      <c r="DF107" s="64"/>
      <c r="DG107" s="63"/>
      <c r="DH107" s="64"/>
      <c r="DI107" s="63"/>
      <c r="DJ107" s="64"/>
      <c r="DK107" s="63"/>
      <c r="DL107" s="64"/>
      <c r="DM107" s="63"/>
      <c r="DN107" s="64"/>
      <c r="DO107" s="63"/>
      <c r="DP107" s="64"/>
      <c r="DQ107" s="63"/>
      <c r="DR107" s="64"/>
      <c r="DS107" s="63"/>
      <c r="DT107" s="64"/>
      <c r="DU107" s="63"/>
      <c r="DV107" s="64"/>
      <c r="DW107" s="63"/>
      <c r="DX107" s="64"/>
      <c r="DY107" s="63"/>
      <c r="DZ107" s="64"/>
      <c r="EA107" s="63"/>
      <c r="EB107" s="64"/>
      <c r="EC107" s="63"/>
      <c r="ED107" s="64"/>
      <c r="EE107" s="63"/>
      <c r="EF107" s="64"/>
      <c r="EG107" s="63"/>
      <c r="EH107" s="64"/>
      <c r="EI107" s="63"/>
      <c r="EJ107" s="64"/>
      <c r="EK107" s="63"/>
      <c r="EL107" s="64"/>
      <c r="EM107" s="63"/>
      <c r="EN107" s="64"/>
      <c r="EO107" s="69"/>
      <c r="EP107" s="69"/>
      <c r="EQ107" s="70">
        <f t="shared" ref="EQ107:ER131" si="206">SUM(O107,Y107,Q107,S107,AA107,U107,W107,AE107,AG107,AI107,AK107,AM107,AS107,AU107,AW107,AQ107,CM107,CS107,CW107,CA107,CC107,DC107,DE107,DG107,DI107,DK107,DM107,DO107,AY107,AO107,BA107,BC107,BE107,BG107,BI107,BK107,BM107,BO107,BQ107,BS107,BU107,EE107,EG107,EA107,EC107,BW107,BY107,CU107,CO107,CQ107,CY107,DA107,CE107,CG107,CI107,CK107,DQ107,DS107,DU107,DW107,DY107,EI107,EK107,EM107)</f>
        <v>0</v>
      </c>
      <c r="ER107" s="70">
        <f t="shared" si="206"/>
        <v>0</v>
      </c>
    </row>
    <row r="108" spans="1:148" s="110" customFormat="1" ht="15.75" customHeight="1" x14ac:dyDescent="0.25">
      <c r="A108" s="55"/>
      <c r="B108" s="55">
        <v>79</v>
      </c>
      <c r="C108" s="56" t="s">
        <v>347</v>
      </c>
      <c r="D108" s="100" t="s">
        <v>348</v>
      </c>
      <c r="E108" s="58">
        <v>13916</v>
      </c>
      <c r="F108" s="59">
        <v>3.8</v>
      </c>
      <c r="G108" s="60"/>
      <c r="H108" s="61">
        <v>1</v>
      </c>
      <c r="I108" s="107"/>
      <c r="J108" s="107"/>
      <c r="K108" s="101">
        <v>1.4</v>
      </c>
      <c r="L108" s="101">
        <v>1.68</v>
      </c>
      <c r="M108" s="101">
        <v>2.23</v>
      </c>
      <c r="N108" s="104">
        <v>2.57</v>
      </c>
      <c r="O108" s="63"/>
      <c r="P108" s="64"/>
      <c r="Q108" s="105"/>
      <c r="R108" s="64"/>
      <c r="S108" s="65">
        <v>0</v>
      </c>
      <c r="T108" s="65"/>
      <c r="U108" s="63"/>
      <c r="V108" s="64"/>
      <c r="W108" s="63"/>
      <c r="X108" s="65"/>
      <c r="Y108" s="63"/>
      <c r="Z108" s="64"/>
      <c r="AA108" s="65"/>
      <c r="AB108" s="64"/>
      <c r="AC108" s="64"/>
      <c r="AD108" s="64"/>
      <c r="AE108" s="65"/>
      <c r="AF108" s="64"/>
      <c r="AG108" s="65">
        <v>0</v>
      </c>
      <c r="AH108" s="64"/>
      <c r="AI108" s="65"/>
      <c r="AJ108" s="64"/>
      <c r="AK108" s="63"/>
      <c r="AL108" s="64"/>
      <c r="AM108" s="65"/>
      <c r="AN108" s="65"/>
      <c r="AO108" s="63"/>
      <c r="AP108" s="64"/>
      <c r="AQ108" s="63"/>
      <c r="AR108" s="64"/>
      <c r="AS108" s="65"/>
      <c r="AT108" s="64"/>
      <c r="AU108" s="65"/>
      <c r="AV108" s="64"/>
      <c r="AW108" s="63"/>
      <c r="AX108" s="64"/>
      <c r="AY108" s="63"/>
      <c r="AZ108" s="65"/>
      <c r="BA108" s="63"/>
      <c r="BB108" s="64"/>
      <c r="BC108" s="63"/>
      <c r="BD108" s="64"/>
      <c r="BE108" s="63"/>
      <c r="BF108" s="64"/>
      <c r="BG108" s="63"/>
      <c r="BH108" s="64"/>
      <c r="BI108" s="63"/>
      <c r="BJ108" s="64"/>
      <c r="BK108" s="63"/>
      <c r="BL108" s="64"/>
      <c r="BM108" s="63"/>
      <c r="BN108" s="64"/>
      <c r="BO108" s="63"/>
      <c r="BP108" s="64"/>
      <c r="BQ108" s="63"/>
      <c r="BR108" s="64"/>
      <c r="BS108" s="63"/>
      <c r="BT108" s="64"/>
      <c r="BU108" s="63"/>
      <c r="BV108" s="64"/>
      <c r="BW108" s="63"/>
      <c r="BX108" s="64"/>
      <c r="BY108" s="67"/>
      <c r="BZ108" s="68"/>
      <c r="CA108" s="63"/>
      <c r="CB108" s="64"/>
      <c r="CC108" s="65"/>
      <c r="CD108" s="64"/>
      <c r="CE108" s="63"/>
      <c r="CF108" s="64">
        <f t="shared" si="202"/>
        <v>0</v>
      </c>
      <c r="CG108" s="63"/>
      <c r="CH108" s="64"/>
      <c r="CI108" s="63"/>
      <c r="CJ108" s="64"/>
      <c r="CK108" s="63"/>
      <c r="CL108" s="64">
        <f t="shared" si="203"/>
        <v>0</v>
      </c>
      <c r="CM108" s="65"/>
      <c r="CN108" s="64">
        <f t="shared" si="204"/>
        <v>0</v>
      </c>
      <c r="CO108" s="63"/>
      <c r="CP108" s="64"/>
      <c r="CQ108" s="63"/>
      <c r="CR108" s="64"/>
      <c r="CS108" s="65"/>
      <c r="CT108" s="64"/>
      <c r="CU108" s="65"/>
      <c r="CV108" s="64"/>
      <c r="CW108" s="65"/>
      <c r="CX108" s="64"/>
      <c r="CY108" s="63"/>
      <c r="CZ108" s="64">
        <f t="shared" si="205"/>
        <v>0</v>
      </c>
      <c r="DA108" s="63"/>
      <c r="DB108" s="64"/>
      <c r="DC108" s="63"/>
      <c r="DD108" s="64"/>
      <c r="DE108" s="65"/>
      <c r="DF108" s="64"/>
      <c r="DG108" s="63"/>
      <c r="DH108" s="64"/>
      <c r="DI108" s="63"/>
      <c r="DJ108" s="64"/>
      <c r="DK108" s="63"/>
      <c r="DL108" s="64"/>
      <c r="DM108" s="63"/>
      <c r="DN108" s="64"/>
      <c r="DO108" s="63"/>
      <c r="DP108" s="64"/>
      <c r="DQ108" s="63"/>
      <c r="DR108" s="64"/>
      <c r="DS108" s="63"/>
      <c r="DT108" s="64"/>
      <c r="DU108" s="63"/>
      <c r="DV108" s="64"/>
      <c r="DW108" s="63"/>
      <c r="DX108" s="64"/>
      <c r="DY108" s="63"/>
      <c r="DZ108" s="64"/>
      <c r="EA108" s="63"/>
      <c r="EB108" s="64"/>
      <c r="EC108" s="63"/>
      <c r="ED108" s="64"/>
      <c r="EE108" s="63"/>
      <c r="EF108" s="64"/>
      <c r="EG108" s="63"/>
      <c r="EH108" s="64"/>
      <c r="EI108" s="63"/>
      <c r="EJ108" s="64"/>
      <c r="EK108" s="63"/>
      <c r="EL108" s="64"/>
      <c r="EM108" s="63"/>
      <c r="EN108" s="64"/>
      <c r="EO108" s="69"/>
      <c r="EP108" s="69"/>
      <c r="EQ108" s="70">
        <f t="shared" si="206"/>
        <v>0</v>
      </c>
      <c r="ER108" s="70">
        <f t="shared" si="206"/>
        <v>0</v>
      </c>
    </row>
    <row r="109" spans="1:148" s="110" customFormat="1" ht="15.75" customHeight="1" x14ac:dyDescent="0.25">
      <c r="A109" s="55"/>
      <c r="B109" s="55">
        <v>80</v>
      </c>
      <c r="C109" s="56" t="s">
        <v>349</v>
      </c>
      <c r="D109" s="100" t="s">
        <v>350</v>
      </c>
      <c r="E109" s="58">
        <v>13916</v>
      </c>
      <c r="F109" s="59">
        <v>4.7</v>
      </c>
      <c r="G109" s="60"/>
      <c r="H109" s="61">
        <v>1</v>
      </c>
      <c r="I109" s="107"/>
      <c r="J109" s="107"/>
      <c r="K109" s="101">
        <v>1.4</v>
      </c>
      <c r="L109" s="101">
        <v>1.68</v>
      </c>
      <c r="M109" s="101">
        <v>2.23</v>
      </c>
      <c r="N109" s="104">
        <v>2.57</v>
      </c>
      <c r="O109" s="63"/>
      <c r="P109" s="64"/>
      <c r="Q109" s="105"/>
      <c r="R109" s="64"/>
      <c r="S109" s="65">
        <v>0</v>
      </c>
      <c r="T109" s="65"/>
      <c r="U109" s="63"/>
      <c r="V109" s="64"/>
      <c r="W109" s="63"/>
      <c r="X109" s="65"/>
      <c r="Y109" s="63"/>
      <c r="Z109" s="64"/>
      <c r="AA109" s="65"/>
      <c r="AB109" s="64"/>
      <c r="AC109" s="64"/>
      <c r="AD109" s="64"/>
      <c r="AE109" s="65"/>
      <c r="AF109" s="64"/>
      <c r="AG109" s="65">
        <v>0</v>
      </c>
      <c r="AH109" s="64"/>
      <c r="AI109" s="65"/>
      <c r="AJ109" s="64"/>
      <c r="AK109" s="63"/>
      <c r="AL109" s="64"/>
      <c r="AM109" s="65"/>
      <c r="AN109" s="65"/>
      <c r="AO109" s="63"/>
      <c r="AP109" s="64"/>
      <c r="AQ109" s="63"/>
      <c r="AR109" s="64"/>
      <c r="AS109" s="65"/>
      <c r="AT109" s="64"/>
      <c r="AU109" s="65"/>
      <c r="AV109" s="64"/>
      <c r="AW109" s="63"/>
      <c r="AX109" s="64"/>
      <c r="AY109" s="63"/>
      <c r="AZ109" s="65"/>
      <c r="BA109" s="63"/>
      <c r="BB109" s="64"/>
      <c r="BC109" s="63"/>
      <c r="BD109" s="64"/>
      <c r="BE109" s="63"/>
      <c r="BF109" s="64"/>
      <c r="BG109" s="63"/>
      <c r="BH109" s="64"/>
      <c r="BI109" s="63"/>
      <c r="BJ109" s="64"/>
      <c r="BK109" s="63"/>
      <c r="BL109" s="64"/>
      <c r="BM109" s="63"/>
      <c r="BN109" s="64"/>
      <c r="BO109" s="63"/>
      <c r="BP109" s="64"/>
      <c r="BQ109" s="63"/>
      <c r="BR109" s="64"/>
      <c r="BS109" s="63"/>
      <c r="BT109" s="64"/>
      <c r="BU109" s="63"/>
      <c r="BV109" s="64"/>
      <c r="BW109" s="63"/>
      <c r="BX109" s="64"/>
      <c r="BY109" s="67"/>
      <c r="BZ109" s="68"/>
      <c r="CA109" s="63"/>
      <c r="CB109" s="64"/>
      <c r="CC109" s="65"/>
      <c r="CD109" s="64"/>
      <c r="CE109" s="63"/>
      <c r="CF109" s="64">
        <f t="shared" si="202"/>
        <v>0</v>
      </c>
      <c r="CG109" s="63"/>
      <c r="CH109" s="64"/>
      <c r="CI109" s="63"/>
      <c r="CJ109" s="64"/>
      <c r="CK109" s="63"/>
      <c r="CL109" s="64">
        <f t="shared" si="203"/>
        <v>0</v>
      </c>
      <c r="CM109" s="65"/>
      <c r="CN109" s="64">
        <f t="shared" si="204"/>
        <v>0</v>
      </c>
      <c r="CO109" s="63"/>
      <c r="CP109" s="64"/>
      <c r="CQ109" s="63"/>
      <c r="CR109" s="64"/>
      <c r="CS109" s="65"/>
      <c r="CT109" s="64"/>
      <c r="CU109" s="65"/>
      <c r="CV109" s="64"/>
      <c r="CW109" s="65"/>
      <c r="CX109" s="64"/>
      <c r="CY109" s="63"/>
      <c r="CZ109" s="64">
        <f t="shared" si="205"/>
        <v>0</v>
      </c>
      <c r="DA109" s="63"/>
      <c r="DB109" s="64"/>
      <c r="DC109" s="63"/>
      <c r="DD109" s="64"/>
      <c r="DE109" s="65"/>
      <c r="DF109" s="64"/>
      <c r="DG109" s="63"/>
      <c r="DH109" s="64"/>
      <c r="DI109" s="63"/>
      <c r="DJ109" s="64"/>
      <c r="DK109" s="63"/>
      <c r="DL109" s="64"/>
      <c r="DM109" s="63"/>
      <c r="DN109" s="64"/>
      <c r="DO109" s="63"/>
      <c r="DP109" s="64"/>
      <c r="DQ109" s="63"/>
      <c r="DR109" s="64"/>
      <c r="DS109" s="63"/>
      <c r="DT109" s="64"/>
      <c r="DU109" s="63"/>
      <c r="DV109" s="64"/>
      <c r="DW109" s="63"/>
      <c r="DX109" s="64"/>
      <c r="DY109" s="63"/>
      <c r="DZ109" s="64"/>
      <c r="EA109" s="63"/>
      <c r="EB109" s="64"/>
      <c r="EC109" s="63"/>
      <c r="ED109" s="64"/>
      <c r="EE109" s="63"/>
      <c r="EF109" s="64"/>
      <c r="EG109" s="63"/>
      <c r="EH109" s="64"/>
      <c r="EI109" s="63"/>
      <c r="EJ109" s="64"/>
      <c r="EK109" s="63"/>
      <c r="EL109" s="64"/>
      <c r="EM109" s="63"/>
      <c r="EN109" s="64"/>
      <c r="EO109" s="69"/>
      <c r="EP109" s="69"/>
      <c r="EQ109" s="70">
        <f t="shared" si="206"/>
        <v>0</v>
      </c>
      <c r="ER109" s="70">
        <f t="shared" si="206"/>
        <v>0</v>
      </c>
    </row>
    <row r="110" spans="1:148" s="110" customFormat="1" ht="30.75" customHeight="1" x14ac:dyDescent="0.25">
      <c r="A110" s="55"/>
      <c r="B110" s="55">
        <v>81</v>
      </c>
      <c r="C110" s="56" t="s">
        <v>351</v>
      </c>
      <c r="D110" s="100" t="s">
        <v>352</v>
      </c>
      <c r="E110" s="58">
        <v>13916</v>
      </c>
      <c r="F110" s="59">
        <v>26.65</v>
      </c>
      <c r="G110" s="60"/>
      <c r="H110" s="61">
        <v>1</v>
      </c>
      <c r="I110" s="107"/>
      <c r="J110" s="107"/>
      <c r="K110" s="101">
        <v>1.4</v>
      </c>
      <c r="L110" s="101">
        <v>1.68</v>
      </c>
      <c r="M110" s="101">
        <v>2.23</v>
      </c>
      <c r="N110" s="104">
        <v>2.57</v>
      </c>
      <c r="O110" s="63"/>
      <c r="P110" s="64"/>
      <c r="Q110" s="105"/>
      <c r="R110" s="64"/>
      <c r="S110" s="65">
        <v>0</v>
      </c>
      <c r="T110" s="65"/>
      <c r="U110" s="63"/>
      <c r="V110" s="64"/>
      <c r="W110" s="63"/>
      <c r="X110" s="65"/>
      <c r="Y110" s="63"/>
      <c r="Z110" s="64"/>
      <c r="AA110" s="65"/>
      <c r="AB110" s="64"/>
      <c r="AC110" s="64"/>
      <c r="AD110" s="64"/>
      <c r="AE110" s="65"/>
      <c r="AF110" s="64"/>
      <c r="AG110" s="65">
        <v>0</v>
      </c>
      <c r="AH110" s="64"/>
      <c r="AI110" s="65"/>
      <c r="AJ110" s="64"/>
      <c r="AK110" s="63"/>
      <c r="AL110" s="64"/>
      <c r="AM110" s="65"/>
      <c r="AN110" s="65"/>
      <c r="AO110" s="63"/>
      <c r="AP110" s="64"/>
      <c r="AQ110" s="63"/>
      <c r="AR110" s="64"/>
      <c r="AS110" s="65"/>
      <c r="AT110" s="64"/>
      <c r="AU110" s="65"/>
      <c r="AV110" s="64"/>
      <c r="AW110" s="63"/>
      <c r="AX110" s="64"/>
      <c r="AY110" s="63"/>
      <c r="AZ110" s="65"/>
      <c r="BA110" s="63"/>
      <c r="BB110" s="64"/>
      <c r="BC110" s="63"/>
      <c r="BD110" s="64"/>
      <c r="BE110" s="63"/>
      <c r="BF110" s="64"/>
      <c r="BG110" s="63"/>
      <c r="BH110" s="64"/>
      <c r="BI110" s="63"/>
      <c r="BJ110" s="64"/>
      <c r="BK110" s="63"/>
      <c r="BL110" s="64"/>
      <c r="BM110" s="63"/>
      <c r="BN110" s="64"/>
      <c r="BO110" s="63"/>
      <c r="BP110" s="64"/>
      <c r="BQ110" s="63"/>
      <c r="BR110" s="64"/>
      <c r="BS110" s="63"/>
      <c r="BT110" s="64"/>
      <c r="BU110" s="63"/>
      <c r="BV110" s="64"/>
      <c r="BW110" s="63"/>
      <c r="BX110" s="64"/>
      <c r="BY110" s="67"/>
      <c r="BZ110" s="68"/>
      <c r="CA110" s="63"/>
      <c r="CB110" s="64"/>
      <c r="CC110" s="65"/>
      <c r="CD110" s="64"/>
      <c r="CE110" s="63"/>
      <c r="CF110" s="64">
        <f t="shared" si="202"/>
        <v>0</v>
      </c>
      <c r="CG110" s="63"/>
      <c r="CH110" s="64"/>
      <c r="CI110" s="63"/>
      <c r="CJ110" s="64"/>
      <c r="CK110" s="109"/>
      <c r="CL110" s="139">
        <f t="shared" si="203"/>
        <v>0</v>
      </c>
      <c r="CM110" s="65"/>
      <c r="CN110" s="64">
        <f t="shared" si="204"/>
        <v>0</v>
      </c>
      <c r="CO110" s="63"/>
      <c r="CP110" s="64"/>
      <c r="CQ110" s="63"/>
      <c r="CR110" s="64"/>
      <c r="CS110" s="65"/>
      <c r="CT110" s="64"/>
      <c r="CU110" s="65"/>
      <c r="CV110" s="64"/>
      <c r="CW110" s="65"/>
      <c r="CX110" s="64"/>
      <c r="CY110" s="63"/>
      <c r="CZ110" s="64">
        <f t="shared" si="205"/>
        <v>0</v>
      </c>
      <c r="DA110" s="63"/>
      <c r="DB110" s="64"/>
      <c r="DC110" s="63"/>
      <c r="DD110" s="64"/>
      <c r="DE110" s="65"/>
      <c r="DF110" s="64"/>
      <c r="DG110" s="63"/>
      <c r="DH110" s="64"/>
      <c r="DI110" s="63"/>
      <c r="DJ110" s="64"/>
      <c r="DK110" s="63"/>
      <c r="DL110" s="64"/>
      <c r="DM110" s="63"/>
      <c r="DN110" s="64"/>
      <c r="DO110" s="63"/>
      <c r="DP110" s="64"/>
      <c r="DQ110" s="63"/>
      <c r="DR110" s="64"/>
      <c r="DS110" s="63"/>
      <c r="DT110" s="64"/>
      <c r="DU110" s="63"/>
      <c r="DV110" s="64"/>
      <c r="DW110" s="63"/>
      <c r="DX110" s="64"/>
      <c r="DY110" s="63"/>
      <c r="DZ110" s="64"/>
      <c r="EA110" s="63"/>
      <c r="EB110" s="64"/>
      <c r="EC110" s="63"/>
      <c r="ED110" s="64"/>
      <c r="EE110" s="63"/>
      <c r="EF110" s="64"/>
      <c r="EG110" s="63"/>
      <c r="EH110" s="64"/>
      <c r="EI110" s="63"/>
      <c r="EJ110" s="64"/>
      <c r="EK110" s="63"/>
      <c r="EL110" s="64"/>
      <c r="EM110" s="63"/>
      <c r="EN110" s="64"/>
      <c r="EO110" s="69"/>
      <c r="EP110" s="69"/>
      <c r="EQ110" s="70">
        <f t="shared" si="206"/>
        <v>0</v>
      </c>
      <c r="ER110" s="70">
        <f t="shared" si="206"/>
        <v>0</v>
      </c>
    </row>
    <row r="111" spans="1:148" s="110" customFormat="1" ht="30" customHeight="1" x14ac:dyDescent="0.25">
      <c r="A111" s="55"/>
      <c r="B111" s="55">
        <v>82</v>
      </c>
      <c r="C111" s="56" t="s">
        <v>353</v>
      </c>
      <c r="D111" s="100" t="s">
        <v>354</v>
      </c>
      <c r="E111" s="58">
        <v>13916</v>
      </c>
      <c r="F111" s="102">
        <v>4.09</v>
      </c>
      <c r="G111" s="140">
        <v>0.78380000000000005</v>
      </c>
      <c r="H111" s="61">
        <v>1</v>
      </c>
      <c r="I111" s="107"/>
      <c r="J111" s="107"/>
      <c r="K111" s="101">
        <v>1.4</v>
      </c>
      <c r="L111" s="101">
        <v>1.68</v>
      </c>
      <c r="M111" s="101">
        <v>2.23</v>
      </c>
      <c r="N111" s="104">
        <v>2.57</v>
      </c>
      <c r="O111" s="63"/>
      <c r="P111" s="64"/>
      <c r="Q111" s="105"/>
      <c r="R111" s="64"/>
      <c r="S111" s="65">
        <v>0</v>
      </c>
      <c r="T111" s="65"/>
      <c r="U111" s="63"/>
      <c r="V111" s="64"/>
      <c r="W111" s="63"/>
      <c r="X111" s="65"/>
      <c r="Y111" s="63"/>
      <c r="Z111" s="64"/>
      <c r="AA111" s="65"/>
      <c r="AB111" s="64"/>
      <c r="AC111" s="64"/>
      <c r="AD111" s="64"/>
      <c r="AE111" s="65"/>
      <c r="AF111" s="64"/>
      <c r="AG111" s="65">
        <v>0</v>
      </c>
      <c r="AH111" s="64"/>
      <c r="AI111" s="65"/>
      <c r="AJ111" s="64"/>
      <c r="AK111" s="63"/>
      <c r="AL111" s="64"/>
      <c r="AM111" s="65"/>
      <c r="AN111" s="65"/>
      <c r="AO111" s="63"/>
      <c r="AP111" s="64"/>
      <c r="AQ111" s="63"/>
      <c r="AR111" s="64"/>
      <c r="AS111" s="65"/>
      <c r="AT111" s="64"/>
      <c r="AU111" s="65"/>
      <c r="AV111" s="64"/>
      <c r="AW111" s="63"/>
      <c r="AX111" s="64"/>
      <c r="AY111" s="63"/>
      <c r="AZ111" s="65"/>
      <c r="BA111" s="63"/>
      <c r="BB111" s="64"/>
      <c r="BC111" s="63"/>
      <c r="BD111" s="64"/>
      <c r="BE111" s="63"/>
      <c r="BF111" s="64"/>
      <c r="BG111" s="63"/>
      <c r="BH111" s="64"/>
      <c r="BI111" s="63"/>
      <c r="BJ111" s="64"/>
      <c r="BK111" s="63"/>
      <c r="BL111" s="64"/>
      <c r="BM111" s="63"/>
      <c r="BN111" s="64"/>
      <c r="BO111" s="63"/>
      <c r="BP111" s="64"/>
      <c r="BQ111" s="63"/>
      <c r="BR111" s="64"/>
      <c r="BS111" s="63"/>
      <c r="BT111" s="64"/>
      <c r="BU111" s="63"/>
      <c r="BV111" s="64"/>
      <c r="BW111" s="63"/>
      <c r="BX111" s="64"/>
      <c r="BY111" s="67"/>
      <c r="BZ111" s="68"/>
      <c r="CA111" s="63"/>
      <c r="CB111" s="64"/>
      <c r="CC111" s="65"/>
      <c r="CD111" s="64"/>
      <c r="CE111" s="63"/>
      <c r="CF111" s="117">
        <f t="shared" si="202"/>
        <v>0</v>
      </c>
      <c r="CG111" s="63"/>
      <c r="CH111" s="64"/>
      <c r="CI111" s="63"/>
      <c r="CJ111" s="64"/>
      <c r="CK111" s="63"/>
      <c r="CL111" s="64">
        <f t="shared" si="203"/>
        <v>0</v>
      </c>
      <c r="CM111" s="65"/>
      <c r="CN111" s="64">
        <f t="shared" si="204"/>
        <v>0</v>
      </c>
      <c r="CO111" s="63"/>
      <c r="CP111" s="64"/>
      <c r="CQ111" s="63"/>
      <c r="CR111" s="64"/>
      <c r="CS111" s="65"/>
      <c r="CT111" s="64"/>
      <c r="CU111" s="65"/>
      <c r="CV111" s="64"/>
      <c r="CW111" s="65"/>
      <c r="CX111" s="64"/>
      <c r="CY111" s="63"/>
      <c r="CZ111" s="64">
        <f t="shared" si="205"/>
        <v>0</v>
      </c>
      <c r="DA111" s="63"/>
      <c r="DB111" s="64"/>
      <c r="DC111" s="63"/>
      <c r="DD111" s="64"/>
      <c r="DE111" s="65"/>
      <c r="DF111" s="64"/>
      <c r="DG111" s="63"/>
      <c r="DH111" s="64"/>
      <c r="DI111" s="63"/>
      <c r="DJ111" s="64"/>
      <c r="DK111" s="63"/>
      <c r="DL111" s="64"/>
      <c r="DM111" s="63"/>
      <c r="DN111" s="64"/>
      <c r="DO111" s="63"/>
      <c r="DP111" s="64"/>
      <c r="DQ111" s="63"/>
      <c r="DR111" s="64"/>
      <c r="DS111" s="63"/>
      <c r="DT111" s="64"/>
      <c r="DU111" s="63"/>
      <c r="DV111" s="64"/>
      <c r="DW111" s="63"/>
      <c r="DX111" s="64"/>
      <c r="DY111" s="63"/>
      <c r="DZ111" s="64"/>
      <c r="EA111" s="63"/>
      <c r="EB111" s="64"/>
      <c r="EC111" s="63"/>
      <c r="ED111" s="64"/>
      <c r="EE111" s="63"/>
      <c r="EF111" s="64"/>
      <c r="EG111" s="63"/>
      <c r="EH111" s="64"/>
      <c r="EI111" s="63"/>
      <c r="EJ111" s="64"/>
      <c r="EK111" s="63"/>
      <c r="EL111" s="64"/>
      <c r="EM111" s="63"/>
      <c r="EN111" s="64"/>
      <c r="EO111" s="69"/>
      <c r="EP111" s="69"/>
      <c r="EQ111" s="70">
        <f t="shared" si="206"/>
        <v>0</v>
      </c>
      <c r="ER111" s="70">
        <f t="shared" si="206"/>
        <v>0</v>
      </c>
    </row>
    <row r="112" spans="1:148" s="110" customFormat="1" ht="30" customHeight="1" x14ac:dyDescent="0.25">
      <c r="A112" s="55"/>
      <c r="B112" s="55">
        <v>83</v>
      </c>
      <c r="C112" s="56" t="s">
        <v>355</v>
      </c>
      <c r="D112" s="100" t="s">
        <v>356</v>
      </c>
      <c r="E112" s="58">
        <v>13916</v>
      </c>
      <c r="F112" s="102">
        <v>4.96</v>
      </c>
      <c r="G112" s="140">
        <v>0.82640000000000002</v>
      </c>
      <c r="H112" s="61">
        <v>1</v>
      </c>
      <c r="I112" s="107"/>
      <c r="J112" s="107"/>
      <c r="K112" s="101">
        <v>1.4</v>
      </c>
      <c r="L112" s="101">
        <v>1.68</v>
      </c>
      <c r="M112" s="101">
        <v>2.23</v>
      </c>
      <c r="N112" s="104">
        <v>2.57</v>
      </c>
      <c r="O112" s="63"/>
      <c r="P112" s="64"/>
      <c r="Q112" s="105"/>
      <c r="R112" s="64"/>
      <c r="S112" s="65">
        <v>0</v>
      </c>
      <c r="T112" s="65"/>
      <c r="U112" s="63"/>
      <c r="V112" s="64"/>
      <c r="W112" s="63"/>
      <c r="X112" s="65"/>
      <c r="Y112" s="63"/>
      <c r="Z112" s="64"/>
      <c r="AA112" s="65"/>
      <c r="AB112" s="64"/>
      <c r="AC112" s="64"/>
      <c r="AD112" s="64"/>
      <c r="AE112" s="65"/>
      <c r="AF112" s="64"/>
      <c r="AG112" s="65">
        <v>0</v>
      </c>
      <c r="AH112" s="64"/>
      <c r="AI112" s="65"/>
      <c r="AJ112" s="64"/>
      <c r="AK112" s="63"/>
      <c r="AL112" s="64"/>
      <c r="AM112" s="65"/>
      <c r="AN112" s="65"/>
      <c r="AO112" s="63"/>
      <c r="AP112" s="64"/>
      <c r="AQ112" s="63"/>
      <c r="AR112" s="64"/>
      <c r="AS112" s="65"/>
      <c r="AT112" s="64"/>
      <c r="AU112" s="65"/>
      <c r="AV112" s="64"/>
      <c r="AW112" s="63"/>
      <c r="AX112" s="64"/>
      <c r="AY112" s="63"/>
      <c r="AZ112" s="65"/>
      <c r="BA112" s="63"/>
      <c r="BB112" s="64"/>
      <c r="BC112" s="63"/>
      <c r="BD112" s="64"/>
      <c r="BE112" s="63"/>
      <c r="BF112" s="64"/>
      <c r="BG112" s="63"/>
      <c r="BH112" s="64"/>
      <c r="BI112" s="63"/>
      <c r="BJ112" s="64"/>
      <c r="BK112" s="63"/>
      <c r="BL112" s="64"/>
      <c r="BM112" s="63"/>
      <c r="BN112" s="64"/>
      <c r="BO112" s="63"/>
      <c r="BP112" s="64"/>
      <c r="BQ112" s="63"/>
      <c r="BR112" s="64"/>
      <c r="BS112" s="63"/>
      <c r="BT112" s="64"/>
      <c r="BU112" s="63"/>
      <c r="BV112" s="64"/>
      <c r="BW112" s="63"/>
      <c r="BX112" s="64"/>
      <c r="BY112" s="67"/>
      <c r="BZ112" s="68"/>
      <c r="CA112" s="63"/>
      <c r="CB112" s="64"/>
      <c r="CC112" s="65"/>
      <c r="CD112" s="64"/>
      <c r="CE112" s="63"/>
      <c r="CF112" s="64">
        <f t="shared" si="202"/>
        <v>0</v>
      </c>
      <c r="CG112" s="63"/>
      <c r="CH112" s="64"/>
      <c r="CI112" s="63"/>
      <c r="CJ112" s="64"/>
      <c r="CK112" s="63"/>
      <c r="CL112" s="64">
        <f t="shared" si="203"/>
        <v>0</v>
      </c>
      <c r="CM112" s="65"/>
      <c r="CN112" s="64">
        <f t="shared" si="204"/>
        <v>0</v>
      </c>
      <c r="CO112" s="63"/>
      <c r="CP112" s="64"/>
      <c r="CQ112" s="63"/>
      <c r="CR112" s="64"/>
      <c r="CS112" s="65"/>
      <c r="CT112" s="64"/>
      <c r="CU112" s="65"/>
      <c r="CV112" s="64"/>
      <c r="CW112" s="65"/>
      <c r="CX112" s="64"/>
      <c r="CY112" s="63"/>
      <c r="CZ112" s="64">
        <f t="shared" si="205"/>
        <v>0</v>
      </c>
      <c r="DA112" s="63"/>
      <c r="DB112" s="64"/>
      <c r="DC112" s="63"/>
      <c r="DD112" s="64"/>
      <c r="DE112" s="65"/>
      <c r="DF112" s="64"/>
      <c r="DG112" s="63"/>
      <c r="DH112" s="64"/>
      <c r="DI112" s="63"/>
      <c r="DJ112" s="64"/>
      <c r="DK112" s="63"/>
      <c r="DL112" s="64"/>
      <c r="DM112" s="63"/>
      <c r="DN112" s="64"/>
      <c r="DO112" s="63"/>
      <c r="DP112" s="64"/>
      <c r="DQ112" s="63"/>
      <c r="DR112" s="64"/>
      <c r="DS112" s="63"/>
      <c r="DT112" s="64"/>
      <c r="DU112" s="63"/>
      <c r="DV112" s="64"/>
      <c r="DW112" s="63"/>
      <c r="DX112" s="64"/>
      <c r="DY112" s="63"/>
      <c r="DZ112" s="64"/>
      <c r="EA112" s="63"/>
      <c r="EB112" s="64"/>
      <c r="EC112" s="63"/>
      <c r="ED112" s="64"/>
      <c r="EE112" s="63"/>
      <c r="EF112" s="64"/>
      <c r="EG112" s="63"/>
      <c r="EH112" s="64"/>
      <c r="EI112" s="63"/>
      <c r="EJ112" s="64"/>
      <c r="EK112" s="63"/>
      <c r="EL112" s="64"/>
      <c r="EM112" s="63"/>
      <c r="EN112" s="64"/>
      <c r="EO112" s="69"/>
      <c r="EP112" s="69"/>
      <c r="EQ112" s="70">
        <f t="shared" si="206"/>
        <v>0</v>
      </c>
      <c r="ER112" s="70">
        <f t="shared" si="206"/>
        <v>0</v>
      </c>
    </row>
    <row r="113" spans="1:148" s="110" customFormat="1" ht="30" customHeight="1" x14ac:dyDescent="0.25">
      <c r="A113" s="55"/>
      <c r="B113" s="55">
        <v>84</v>
      </c>
      <c r="C113" s="56" t="s">
        <v>357</v>
      </c>
      <c r="D113" s="100" t="s">
        <v>358</v>
      </c>
      <c r="E113" s="58">
        <v>13916</v>
      </c>
      <c r="F113" s="59">
        <v>13.27</v>
      </c>
      <c r="G113" s="140">
        <v>0.31859999999999999</v>
      </c>
      <c r="H113" s="61">
        <v>1</v>
      </c>
      <c r="I113" s="107"/>
      <c r="J113" s="107"/>
      <c r="K113" s="101">
        <v>1.4</v>
      </c>
      <c r="L113" s="101">
        <v>1.68</v>
      </c>
      <c r="M113" s="101">
        <v>2.23</v>
      </c>
      <c r="N113" s="104">
        <v>2.57</v>
      </c>
      <c r="O113" s="63"/>
      <c r="P113" s="64"/>
      <c r="Q113" s="105"/>
      <c r="R113" s="64"/>
      <c r="S113" s="65">
        <v>0</v>
      </c>
      <c r="T113" s="65"/>
      <c r="U113" s="63"/>
      <c r="V113" s="64"/>
      <c r="W113" s="63"/>
      <c r="X113" s="65"/>
      <c r="Y113" s="63"/>
      <c r="Z113" s="64"/>
      <c r="AA113" s="65"/>
      <c r="AB113" s="64"/>
      <c r="AC113" s="64"/>
      <c r="AD113" s="64"/>
      <c r="AE113" s="65"/>
      <c r="AF113" s="64"/>
      <c r="AG113" s="65">
        <v>0</v>
      </c>
      <c r="AH113" s="64"/>
      <c r="AI113" s="65"/>
      <c r="AJ113" s="64"/>
      <c r="AK113" s="63"/>
      <c r="AL113" s="64"/>
      <c r="AM113" s="65"/>
      <c r="AN113" s="65"/>
      <c r="AO113" s="63"/>
      <c r="AP113" s="64"/>
      <c r="AQ113" s="63"/>
      <c r="AR113" s="64"/>
      <c r="AS113" s="65"/>
      <c r="AT113" s="64"/>
      <c r="AU113" s="65"/>
      <c r="AV113" s="64"/>
      <c r="AW113" s="63"/>
      <c r="AX113" s="64"/>
      <c r="AY113" s="63"/>
      <c r="AZ113" s="65"/>
      <c r="BA113" s="63"/>
      <c r="BB113" s="64"/>
      <c r="BC113" s="63"/>
      <c r="BD113" s="64"/>
      <c r="BE113" s="63"/>
      <c r="BF113" s="64"/>
      <c r="BG113" s="63"/>
      <c r="BH113" s="64"/>
      <c r="BI113" s="63"/>
      <c r="BJ113" s="64"/>
      <c r="BK113" s="63"/>
      <c r="BL113" s="64"/>
      <c r="BM113" s="63"/>
      <c r="BN113" s="64"/>
      <c r="BO113" s="63"/>
      <c r="BP113" s="64"/>
      <c r="BQ113" s="63"/>
      <c r="BR113" s="64"/>
      <c r="BS113" s="63"/>
      <c r="BT113" s="64"/>
      <c r="BU113" s="63"/>
      <c r="BV113" s="64"/>
      <c r="BW113" s="63"/>
      <c r="BX113" s="64"/>
      <c r="BY113" s="67"/>
      <c r="BZ113" s="68"/>
      <c r="CA113" s="63"/>
      <c r="CB113" s="64"/>
      <c r="CC113" s="65"/>
      <c r="CD113" s="64"/>
      <c r="CE113" s="63"/>
      <c r="CF113" s="64">
        <f t="shared" si="202"/>
        <v>0</v>
      </c>
      <c r="CG113" s="63"/>
      <c r="CH113" s="64"/>
      <c r="CI113" s="63"/>
      <c r="CJ113" s="64"/>
      <c r="CK113" s="63"/>
      <c r="CL113" s="64">
        <f t="shared" si="203"/>
        <v>0</v>
      </c>
      <c r="CM113" s="65"/>
      <c r="CN113" s="64">
        <f t="shared" si="204"/>
        <v>0</v>
      </c>
      <c r="CO113" s="63"/>
      <c r="CP113" s="64"/>
      <c r="CQ113" s="63"/>
      <c r="CR113" s="64"/>
      <c r="CS113" s="65"/>
      <c r="CT113" s="64"/>
      <c r="CU113" s="65"/>
      <c r="CV113" s="64"/>
      <c r="CW113" s="65"/>
      <c r="CX113" s="64"/>
      <c r="CY113" s="63"/>
      <c r="CZ113" s="64">
        <f t="shared" si="205"/>
        <v>0</v>
      </c>
      <c r="DA113" s="63"/>
      <c r="DB113" s="64"/>
      <c r="DC113" s="63"/>
      <c r="DD113" s="64"/>
      <c r="DE113" s="65"/>
      <c r="DF113" s="64"/>
      <c r="DG113" s="63"/>
      <c r="DH113" s="64"/>
      <c r="DI113" s="63"/>
      <c r="DJ113" s="64"/>
      <c r="DK113" s="63"/>
      <c r="DL113" s="64"/>
      <c r="DM113" s="63"/>
      <c r="DN113" s="64"/>
      <c r="DO113" s="63"/>
      <c r="DP113" s="64"/>
      <c r="DQ113" s="63"/>
      <c r="DR113" s="64"/>
      <c r="DS113" s="63"/>
      <c r="DT113" s="64"/>
      <c r="DU113" s="63"/>
      <c r="DV113" s="64"/>
      <c r="DW113" s="63"/>
      <c r="DX113" s="64"/>
      <c r="DY113" s="63"/>
      <c r="DZ113" s="64"/>
      <c r="EA113" s="63"/>
      <c r="EB113" s="64"/>
      <c r="EC113" s="63"/>
      <c r="ED113" s="64"/>
      <c r="EE113" s="63"/>
      <c r="EF113" s="64"/>
      <c r="EG113" s="63"/>
      <c r="EH113" s="64"/>
      <c r="EI113" s="63"/>
      <c r="EJ113" s="64"/>
      <c r="EK113" s="63"/>
      <c r="EL113" s="64"/>
      <c r="EM113" s="63"/>
      <c r="EN113" s="64"/>
      <c r="EO113" s="69"/>
      <c r="EP113" s="69"/>
      <c r="EQ113" s="70">
        <f t="shared" si="206"/>
        <v>0</v>
      </c>
      <c r="ER113" s="70">
        <f t="shared" si="206"/>
        <v>0</v>
      </c>
    </row>
    <row r="114" spans="1:148" s="110" customFormat="1" ht="30" customHeight="1" x14ac:dyDescent="0.25">
      <c r="A114" s="55"/>
      <c r="B114" s="55">
        <v>85</v>
      </c>
      <c r="C114" s="56" t="s">
        <v>359</v>
      </c>
      <c r="D114" s="100" t="s">
        <v>360</v>
      </c>
      <c r="E114" s="58">
        <v>13916</v>
      </c>
      <c r="F114" s="59">
        <v>25.33</v>
      </c>
      <c r="G114" s="140">
        <v>0.16689999999999999</v>
      </c>
      <c r="H114" s="61">
        <v>1</v>
      </c>
      <c r="I114" s="107"/>
      <c r="J114" s="107"/>
      <c r="K114" s="101">
        <v>1.4</v>
      </c>
      <c r="L114" s="101">
        <v>1.68</v>
      </c>
      <c r="M114" s="101">
        <v>2.23</v>
      </c>
      <c r="N114" s="104">
        <v>2.57</v>
      </c>
      <c r="O114" s="63"/>
      <c r="P114" s="65"/>
      <c r="Q114" s="105"/>
      <c r="R114" s="65"/>
      <c r="S114" s="65">
        <v>0</v>
      </c>
      <c r="T114" s="65"/>
      <c r="U114" s="63"/>
      <c r="V114" s="65"/>
      <c r="W114" s="63"/>
      <c r="X114" s="65"/>
      <c r="Y114" s="63"/>
      <c r="Z114" s="65"/>
      <c r="AA114" s="65"/>
      <c r="AB114" s="65"/>
      <c r="AC114" s="65"/>
      <c r="AD114" s="65"/>
      <c r="AE114" s="65"/>
      <c r="AF114" s="65"/>
      <c r="AG114" s="65">
        <v>0</v>
      </c>
      <c r="AH114" s="65"/>
      <c r="AI114" s="65"/>
      <c r="AJ114" s="65"/>
      <c r="AK114" s="63"/>
      <c r="AL114" s="65"/>
      <c r="AM114" s="65"/>
      <c r="AN114" s="65"/>
      <c r="AO114" s="63"/>
      <c r="AP114" s="65"/>
      <c r="AQ114" s="63"/>
      <c r="AR114" s="65"/>
      <c r="AS114" s="65"/>
      <c r="AT114" s="65"/>
      <c r="AU114" s="65"/>
      <c r="AV114" s="65"/>
      <c r="AW114" s="63"/>
      <c r="AX114" s="65"/>
      <c r="AY114" s="63"/>
      <c r="AZ114" s="65"/>
      <c r="BA114" s="63"/>
      <c r="BB114" s="65"/>
      <c r="BC114" s="63"/>
      <c r="BD114" s="65"/>
      <c r="BE114" s="63"/>
      <c r="BF114" s="65"/>
      <c r="BG114" s="63"/>
      <c r="BH114" s="65"/>
      <c r="BI114" s="63"/>
      <c r="BJ114" s="65"/>
      <c r="BK114" s="63"/>
      <c r="BL114" s="65"/>
      <c r="BM114" s="63"/>
      <c r="BN114" s="65"/>
      <c r="BO114" s="63"/>
      <c r="BP114" s="65"/>
      <c r="BQ114" s="63"/>
      <c r="BR114" s="65"/>
      <c r="BS114" s="63"/>
      <c r="BT114" s="65"/>
      <c r="BU114" s="63"/>
      <c r="BV114" s="65"/>
      <c r="BW114" s="63"/>
      <c r="BX114" s="65"/>
      <c r="BY114" s="67"/>
      <c r="BZ114" s="67"/>
      <c r="CA114" s="63"/>
      <c r="CB114" s="65"/>
      <c r="CC114" s="65"/>
      <c r="CD114" s="65"/>
      <c r="CE114" s="63"/>
      <c r="CF114" s="65">
        <f t="shared" si="202"/>
        <v>0</v>
      </c>
      <c r="CG114" s="63"/>
      <c r="CH114" s="65"/>
      <c r="CI114" s="63"/>
      <c r="CJ114" s="65"/>
      <c r="CK114" s="63"/>
      <c r="CL114" s="65">
        <f t="shared" si="203"/>
        <v>0</v>
      </c>
      <c r="CM114" s="65"/>
      <c r="CN114" s="64">
        <f t="shared" si="204"/>
        <v>0</v>
      </c>
      <c r="CO114" s="63"/>
      <c r="CP114" s="65"/>
      <c r="CQ114" s="63"/>
      <c r="CR114" s="65"/>
      <c r="CS114" s="65"/>
      <c r="CT114" s="65"/>
      <c r="CU114" s="65"/>
      <c r="CV114" s="65"/>
      <c r="CW114" s="65"/>
      <c r="CX114" s="65"/>
      <c r="CY114" s="63"/>
      <c r="CZ114" s="64">
        <f t="shared" si="205"/>
        <v>0</v>
      </c>
      <c r="DA114" s="63"/>
      <c r="DB114" s="65"/>
      <c r="DC114" s="63"/>
      <c r="DD114" s="65"/>
      <c r="DE114" s="65"/>
      <c r="DF114" s="65"/>
      <c r="DG114" s="63"/>
      <c r="DH114" s="65"/>
      <c r="DI114" s="63"/>
      <c r="DJ114" s="65"/>
      <c r="DK114" s="63"/>
      <c r="DL114" s="65"/>
      <c r="DM114" s="63"/>
      <c r="DN114" s="65"/>
      <c r="DO114" s="63"/>
      <c r="DP114" s="65"/>
      <c r="DQ114" s="63"/>
      <c r="DR114" s="65"/>
      <c r="DS114" s="63"/>
      <c r="DT114" s="65"/>
      <c r="DU114" s="63"/>
      <c r="DV114" s="65"/>
      <c r="DW114" s="63"/>
      <c r="DX114" s="65"/>
      <c r="DY114" s="63"/>
      <c r="DZ114" s="65"/>
      <c r="EA114" s="63"/>
      <c r="EB114" s="65"/>
      <c r="EC114" s="63"/>
      <c r="ED114" s="65"/>
      <c r="EE114" s="63"/>
      <c r="EF114" s="65"/>
      <c r="EG114" s="63"/>
      <c r="EH114" s="65"/>
      <c r="EI114" s="63"/>
      <c r="EJ114" s="65"/>
      <c r="EK114" s="63"/>
      <c r="EL114" s="65"/>
      <c r="EM114" s="63"/>
      <c r="EN114" s="65"/>
      <c r="EO114" s="69"/>
      <c r="EP114" s="69"/>
      <c r="EQ114" s="70">
        <f t="shared" si="206"/>
        <v>0</v>
      </c>
      <c r="ER114" s="70">
        <f t="shared" si="206"/>
        <v>0</v>
      </c>
    </row>
    <row r="115" spans="1:148" s="110" customFormat="1" ht="45" customHeight="1" x14ac:dyDescent="0.25">
      <c r="A115" s="55"/>
      <c r="B115" s="55">
        <v>86</v>
      </c>
      <c r="C115" s="56" t="s">
        <v>361</v>
      </c>
      <c r="D115" s="188" t="s">
        <v>362</v>
      </c>
      <c r="E115" s="58">
        <v>13916</v>
      </c>
      <c r="F115" s="190">
        <v>0.15</v>
      </c>
      <c r="G115" s="60"/>
      <c r="H115" s="61">
        <v>1</v>
      </c>
      <c r="I115" s="107"/>
      <c r="J115" s="107"/>
      <c r="K115" s="101">
        <v>1.4</v>
      </c>
      <c r="L115" s="101">
        <v>1.68</v>
      </c>
      <c r="M115" s="101">
        <v>2.23</v>
      </c>
      <c r="N115" s="104">
        <v>2.57</v>
      </c>
      <c r="O115" s="63"/>
      <c r="P115" s="64">
        <f t="shared" ref="P115:P118" si="207">O115*E115*F115*H115*K115*$P$10</f>
        <v>0</v>
      </c>
      <c r="Q115" s="105"/>
      <c r="R115" s="65"/>
      <c r="S115" s="65"/>
      <c r="T115" s="65"/>
      <c r="U115" s="63"/>
      <c r="V115" s="65"/>
      <c r="W115" s="63"/>
      <c r="X115" s="65"/>
      <c r="Y115" s="63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3"/>
      <c r="AL115" s="65"/>
      <c r="AM115" s="65"/>
      <c r="AN115" s="65"/>
      <c r="AO115" s="63"/>
      <c r="AP115" s="65"/>
      <c r="AQ115" s="63"/>
      <c r="AR115" s="65"/>
      <c r="AS115" s="65"/>
      <c r="AT115" s="65"/>
      <c r="AU115" s="65"/>
      <c r="AV115" s="65"/>
      <c r="AW115" s="63"/>
      <c r="AX115" s="65"/>
      <c r="AY115" s="63"/>
      <c r="AZ115" s="65"/>
      <c r="BA115" s="63"/>
      <c r="BB115" s="65"/>
      <c r="BC115" s="63"/>
      <c r="BD115" s="65"/>
      <c r="BE115" s="63"/>
      <c r="BF115" s="65"/>
      <c r="BG115" s="63"/>
      <c r="BH115" s="65"/>
      <c r="BI115" s="63"/>
      <c r="BJ115" s="65"/>
      <c r="BK115" s="63"/>
      <c r="BL115" s="65"/>
      <c r="BM115" s="63"/>
      <c r="BN115" s="65"/>
      <c r="BO115" s="63"/>
      <c r="BP115" s="65"/>
      <c r="BQ115" s="63"/>
      <c r="BR115" s="65"/>
      <c r="BS115" s="63"/>
      <c r="BT115" s="65"/>
      <c r="BU115" s="63"/>
      <c r="BV115" s="65"/>
      <c r="BW115" s="63"/>
      <c r="BX115" s="65"/>
      <c r="BY115" s="67"/>
      <c r="BZ115" s="67"/>
      <c r="CA115" s="63"/>
      <c r="CB115" s="65"/>
      <c r="CC115" s="65"/>
      <c r="CD115" s="65"/>
      <c r="CE115" s="63"/>
      <c r="CF115" s="65"/>
      <c r="CG115" s="63"/>
      <c r="CH115" s="65"/>
      <c r="CI115" s="63"/>
      <c r="CJ115" s="65"/>
      <c r="CK115" s="63"/>
      <c r="CL115" s="65"/>
      <c r="CM115" s="65"/>
      <c r="CN115" s="64">
        <f t="shared" si="204"/>
        <v>0</v>
      </c>
      <c r="CO115" s="63"/>
      <c r="CP115" s="65"/>
      <c r="CQ115" s="63"/>
      <c r="CR115" s="65"/>
      <c r="CS115" s="65"/>
      <c r="CT115" s="65"/>
      <c r="CU115" s="65"/>
      <c r="CV115" s="65"/>
      <c r="CW115" s="65"/>
      <c r="CX115" s="65"/>
      <c r="CY115" s="63"/>
      <c r="CZ115" s="64">
        <f t="shared" si="205"/>
        <v>0</v>
      </c>
      <c r="DA115" s="63"/>
      <c r="DB115" s="65"/>
      <c r="DC115" s="63"/>
      <c r="DD115" s="65"/>
      <c r="DE115" s="65"/>
      <c r="DF115" s="65"/>
      <c r="DG115" s="63"/>
      <c r="DH115" s="65"/>
      <c r="DI115" s="63"/>
      <c r="DJ115" s="65"/>
      <c r="DK115" s="63"/>
      <c r="DL115" s="65"/>
      <c r="DM115" s="63"/>
      <c r="DN115" s="65"/>
      <c r="DO115" s="63"/>
      <c r="DP115" s="65"/>
      <c r="DQ115" s="63"/>
      <c r="DR115" s="65"/>
      <c r="DS115" s="63"/>
      <c r="DT115" s="65"/>
      <c r="DU115" s="63"/>
      <c r="DV115" s="65"/>
      <c r="DW115" s="63"/>
      <c r="DX115" s="65"/>
      <c r="DY115" s="63"/>
      <c r="DZ115" s="65"/>
      <c r="EA115" s="63"/>
      <c r="EB115" s="65"/>
      <c r="EC115" s="63"/>
      <c r="ED115" s="65"/>
      <c r="EE115" s="63"/>
      <c r="EF115" s="65"/>
      <c r="EG115" s="63"/>
      <c r="EH115" s="65"/>
      <c r="EI115" s="63"/>
      <c r="EJ115" s="65"/>
      <c r="EK115" s="63"/>
      <c r="EL115" s="65"/>
      <c r="EM115" s="63"/>
      <c r="EN115" s="65"/>
      <c r="EO115" s="69"/>
      <c r="EP115" s="69"/>
      <c r="EQ115" s="70">
        <f t="shared" si="206"/>
        <v>0</v>
      </c>
      <c r="ER115" s="70">
        <f t="shared" si="206"/>
        <v>0</v>
      </c>
    </row>
    <row r="116" spans="1:148" s="110" customFormat="1" ht="45" customHeight="1" x14ac:dyDescent="0.25">
      <c r="A116" s="55"/>
      <c r="B116" s="55">
        <v>87</v>
      </c>
      <c r="C116" s="56" t="s">
        <v>363</v>
      </c>
      <c r="D116" s="188" t="s">
        <v>364</v>
      </c>
      <c r="E116" s="58">
        <v>13916</v>
      </c>
      <c r="F116" s="190">
        <v>0.69</v>
      </c>
      <c r="G116" s="60"/>
      <c r="H116" s="61">
        <v>1</v>
      </c>
      <c r="I116" s="107"/>
      <c r="J116" s="107"/>
      <c r="K116" s="101">
        <v>1.4</v>
      </c>
      <c r="L116" s="101">
        <v>1.68</v>
      </c>
      <c r="M116" s="101">
        <v>2.23</v>
      </c>
      <c r="N116" s="104">
        <v>2.57</v>
      </c>
      <c r="O116" s="63"/>
      <c r="P116" s="64">
        <f t="shared" si="207"/>
        <v>0</v>
      </c>
      <c r="Q116" s="105"/>
      <c r="R116" s="65"/>
      <c r="S116" s="65"/>
      <c r="T116" s="65"/>
      <c r="U116" s="63"/>
      <c r="V116" s="65"/>
      <c r="W116" s="63"/>
      <c r="X116" s="65"/>
      <c r="Y116" s="63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3"/>
      <c r="AL116" s="65"/>
      <c r="AM116" s="65"/>
      <c r="AN116" s="65"/>
      <c r="AO116" s="63"/>
      <c r="AP116" s="65"/>
      <c r="AQ116" s="63"/>
      <c r="AR116" s="65"/>
      <c r="AS116" s="65"/>
      <c r="AT116" s="65"/>
      <c r="AU116" s="65"/>
      <c r="AV116" s="65"/>
      <c r="AW116" s="63"/>
      <c r="AX116" s="65"/>
      <c r="AY116" s="63"/>
      <c r="AZ116" s="65"/>
      <c r="BA116" s="63"/>
      <c r="BB116" s="65"/>
      <c r="BC116" s="63"/>
      <c r="BD116" s="65"/>
      <c r="BE116" s="63"/>
      <c r="BF116" s="65"/>
      <c r="BG116" s="63"/>
      <c r="BH116" s="65"/>
      <c r="BI116" s="63"/>
      <c r="BJ116" s="65"/>
      <c r="BK116" s="63"/>
      <c r="BL116" s="65"/>
      <c r="BM116" s="63"/>
      <c r="BN116" s="65"/>
      <c r="BO116" s="63"/>
      <c r="BP116" s="65"/>
      <c r="BQ116" s="63"/>
      <c r="BR116" s="65"/>
      <c r="BS116" s="63"/>
      <c r="BT116" s="65"/>
      <c r="BU116" s="63"/>
      <c r="BV116" s="65"/>
      <c r="BW116" s="63"/>
      <c r="BX116" s="65"/>
      <c r="BY116" s="67"/>
      <c r="BZ116" s="67"/>
      <c r="CA116" s="63"/>
      <c r="CB116" s="65"/>
      <c r="CC116" s="65"/>
      <c r="CD116" s="65"/>
      <c r="CE116" s="63"/>
      <c r="CF116" s="65"/>
      <c r="CG116" s="63"/>
      <c r="CH116" s="65"/>
      <c r="CI116" s="63"/>
      <c r="CJ116" s="65"/>
      <c r="CK116" s="63"/>
      <c r="CL116" s="65"/>
      <c r="CM116" s="65"/>
      <c r="CN116" s="64">
        <f t="shared" si="204"/>
        <v>0</v>
      </c>
      <c r="CO116" s="63"/>
      <c r="CP116" s="65"/>
      <c r="CQ116" s="63"/>
      <c r="CR116" s="65"/>
      <c r="CS116" s="65"/>
      <c r="CT116" s="65"/>
      <c r="CU116" s="65"/>
      <c r="CV116" s="65"/>
      <c r="CW116" s="65"/>
      <c r="CX116" s="65"/>
      <c r="CY116" s="63"/>
      <c r="CZ116" s="64">
        <f t="shared" si="205"/>
        <v>0</v>
      </c>
      <c r="DA116" s="63"/>
      <c r="DB116" s="65"/>
      <c r="DC116" s="63"/>
      <c r="DD116" s="65"/>
      <c r="DE116" s="65"/>
      <c r="DF116" s="65"/>
      <c r="DG116" s="63"/>
      <c r="DH116" s="65"/>
      <c r="DI116" s="63"/>
      <c r="DJ116" s="65"/>
      <c r="DK116" s="63"/>
      <c r="DL116" s="65"/>
      <c r="DM116" s="63"/>
      <c r="DN116" s="65"/>
      <c r="DO116" s="63"/>
      <c r="DP116" s="65"/>
      <c r="DQ116" s="63"/>
      <c r="DR116" s="65"/>
      <c r="DS116" s="63"/>
      <c r="DT116" s="65"/>
      <c r="DU116" s="63"/>
      <c r="DV116" s="65"/>
      <c r="DW116" s="63"/>
      <c r="DX116" s="65"/>
      <c r="DY116" s="63"/>
      <c r="DZ116" s="65"/>
      <c r="EA116" s="63"/>
      <c r="EB116" s="65"/>
      <c r="EC116" s="63"/>
      <c r="ED116" s="65"/>
      <c r="EE116" s="63"/>
      <c r="EF116" s="65"/>
      <c r="EG116" s="63"/>
      <c r="EH116" s="65"/>
      <c r="EI116" s="63"/>
      <c r="EJ116" s="65"/>
      <c r="EK116" s="63"/>
      <c r="EL116" s="65"/>
      <c r="EM116" s="63"/>
      <c r="EN116" s="65"/>
      <c r="EO116" s="69"/>
      <c r="EP116" s="69"/>
      <c r="EQ116" s="70">
        <f t="shared" si="206"/>
        <v>0</v>
      </c>
      <c r="ER116" s="70">
        <f t="shared" si="206"/>
        <v>0</v>
      </c>
    </row>
    <row r="117" spans="1:148" s="110" customFormat="1" ht="45" customHeight="1" x14ac:dyDescent="0.25">
      <c r="A117" s="55"/>
      <c r="B117" s="55">
        <v>88</v>
      </c>
      <c r="C117" s="56" t="s">
        <v>365</v>
      </c>
      <c r="D117" s="188" t="s">
        <v>366</v>
      </c>
      <c r="E117" s="58">
        <v>13916</v>
      </c>
      <c r="F117" s="190">
        <v>1.57</v>
      </c>
      <c r="G117" s="60"/>
      <c r="H117" s="61">
        <v>1</v>
      </c>
      <c r="I117" s="107"/>
      <c r="J117" s="107"/>
      <c r="K117" s="101">
        <v>1.4</v>
      </c>
      <c r="L117" s="101">
        <v>1.68</v>
      </c>
      <c r="M117" s="101">
        <v>2.23</v>
      </c>
      <c r="N117" s="104">
        <v>2.57</v>
      </c>
      <c r="O117" s="63">
        <v>1</v>
      </c>
      <c r="P117" s="64">
        <f t="shared" si="207"/>
        <v>30587.368000000002</v>
      </c>
      <c r="Q117" s="105"/>
      <c r="R117" s="65"/>
      <c r="S117" s="65"/>
      <c r="T117" s="65"/>
      <c r="U117" s="63"/>
      <c r="V117" s="65"/>
      <c r="W117" s="63"/>
      <c r="X117" s="65"/>
      <c r="Y117" s="63"/>
      <c r="Z117" s="65"/>
      <c r="AA117" s="65"/>
      <c r="AB117" s="65"/>
      <c r="AC117" s="65"/>
      <c r="AD117" s="65"/>
      <c r="AE117" s="65"/>
      <c r="AF117" s="65"/>
      <c r="AG117" s="65"/>
      <c r="AH117" s="65"/>
      <c r="AI117" s="65"/>
      <c r="AJ117" s="65"/>
      <c r="AK117" s="63"/>
      <c r="AL117" s="65"/>
      <c r="AM117" s="65"/>
      <c r="AN117" s="65"/>
      <c r="AO117" s="63"/>
      <c r="AP117" s="65"/>
      <c r="AQ117" s="63"/>
      <c r="AR117" s="65"/>
      <c r="AS117" s="65"/>
      <c r="AT117" s="65"/>
      <c r="AU117" s="65"/>
      <c r="AV117" s="65"/>
      <c r="AW117" s="63"/>
      <c r="AX117" s="65"/>
      <c r="AY117" s="63"/>
      <c r="AZ117" s="65"/>
      <c r="BA117" s="63"/>
      <c r="BB117" s="65"/>
      <c r="BC117" s="63"/>
      <c r="BD117" s="65"/>
      <c r="BE117" s="63"/>
      <c r="BF117" s="65"/>
      <c r="BG117" s="63"/>
      <c r="BH117" s="65"/>
      <c r="BI117" s="63"/>
      <c r="BJ117" s="65"/>
      <c r="BK117" s="63"/>
      <c r="BL117" s="65"/>
      <c r="BM117" s="63"/>
      <c r="BN117" s="65"/>
      <c r="BO117" s="63"/>
      <c r="BP117" s="65"/>
      <c r="BQ117" s="63"/>
      <c r="BR117" s="65"/>
      <c r="BS117" s="63"/>
      <c r="BT117" s="65"/>
      <c r="BU117" s="63"/>
      <c r="BV117" s="65"/>
      <c r="BW117" s="63"/>
      <c r="BX117" s="65"/>
      <c r="BY117" s="67"/>
      <c r="BZ117" s="67"/>
      <c r="CA117" s="63"/>
      <c r="CB117" s="65"/>
      <c r="CC117" s="65"/>
      <c r="CD117" s="65"/>
      <c r="CE117" s="63"/>
      <c r="CF117" s="65"/>
      <c r="CG117" s="63"/>
      <c r="CH117" s="65"/>
      <c r="CI117" s="63"/>
      <c r="CJ117" s="65"/>
      <c r="CK117" s="63"/>
      <c r="CL117" s="65"/>
      <c r="CM117" s="65"/>
      <c r="CN117" s="64">
        <f t="shared" si="204"/>
        <v>0</v>
      </c>
      <c r="CO117" s="63"/>
      <c r="CP117" s="65"/>
      <c r="CQ117" s="63"/>
      <c r="CR117" s="65"/>
      <c r="CS117" s="65"/>
      <c r="CT117" s="65"/>
      <c r="CU117" s="65"/>
      <c r="CV117" s="65"/>
      <c r="CW117" s="65"/>
      <c r="CX117" s="65"/>
      <c r="CY117" s="63"/>
      <c r="CZ117" s="65"/>
      <c r="DA117" s="63"/>
      <c r="DB117" s="65"/>
      <c r="DC117" s="63"/>
      <c r="DD117" s="65"/>
      <c r="DE117" s="65"/>
      <c r="DF117" s="65"/>
      <c r="DG117" s="63"/>
      <c r="DH117" s="65"/>
      <c r="DI117" s="63"/>
      <c r="DJ117" s="65"/>
      <c r="DK117" s="63"/>
      <c r="DL117" s="65"/>
      <c r="DM117" s="63"/>
      <c r="DN117" s="65"/>
      <c r="DO117" s="63"/>
      <c r="DP117" s="65"/>
      <c r="DQ117" s="63"/>
      <c r="DR117" s="65"/>
      <c r="DS117" s="63"/>
      <c r="DT117" s="65"/>
      <c r="DU117" s="63"/>
      <c r="DV117" s="65"/>
      <c r="DW117" s="63"/>
      <c r="DX117" s="65"/>
      <c r="DY117" s="63"/>
      <c r="DZ117" s="65"/>
      <c r="EA117" s="63"/>
      <c r="EB117" s="65"/>
      <c r="EC117" s="63"/>
      <c r="ED117" s="65"/>
      <c r="EE117" s="63"/>
      <c r="EF117" s="65"/>
      <c r="EG117" s="63"/>
      <c r="EH117" s="65"/>
      <c r="EI117" s="63"/>
      <c r="EJ117" s="65"/>
      <c r="EK117" s="63"/>
      <c r="EL117" s="65"/>
      <c r="EM117" s="63"/>
      <c r="EN117" s="65"/>
      <c r="EO117" s="69"/>
      <c r="EP117" s="69"/>
      <c r="EQ117" s="70">
        <f t="shared" si="206"/>
        <v>1</v>
      </c>
      <c r="ER117" s="70">
        <f t="shared" si="206"/>
        <v>30587.368000000002</v>
      </c>
    </row>
    <row r="118" spans="1:148" s="110" customFormat="1" ht="45" customHeight="1" x14ac:dyDescent="0.25">
      <c r="A118" s="55"/>
      <c r="B118" s="55">
        <v>89</v>
      </c>
      <c r="C118" s="56" t="s">
        <v>367</v>
      </c>
      <c r="D118" s="188" t="s">
        <v>368</v>
      </c>
      <c r="E118" s="58">
        <v>13916</v>
      </c>
      <c r="F118" s="190">
        <v>2.82</v>
      </c>
      <c r="G118" s="60"/>
      <c r="H118" s="61">
        <v>1</v>
      </c>
      <c r="I118" s="107"/>
      <c r="J118" s="107"/>
      <c r="K118" s="101">
        <v>1.4</v>
      </c>
      <c r="L118" s="101">
        <v>1.68</v>
      </c>
      <c r="M118" s="101">
        <v>2.23</v>
      </c>
      <c r="N118" s="104">
        <v>2.57</v>
      </c>
      <c r="O118" s="63">
        <v>15</v>
      </c>
      <c r="P118" s="64">
        <f t="shared" si="207"/>
        <v>824105.5199999999</v>
      </c>
      <c r="Q118" s="105"/>
      <c r="R118" s="65"/>
      <c r="S118" s="65"/>
      <c r="T118" s="65"/>
      <c r="U118" s="63"/>
      <c r="V118" s="65"/>
      <c r="W118" s="63"/>
      <c r="X118" s="65"/>
      <c r="Y118" s="63"/>
      <c r="Z118" s="65"/>
      <c r="AA118" s="65"/>
      <c r="AB118" s="65"/>
      <c r="AC118" s="65"/>
      <c r="AD118" s="65"/>
      <c r="AE118" s="65"/>
      <c r="AF118" s="65"/>
      <c r="AG118" s="65"/>
      <c r="AH118" s="65"/>
      <c r="AI118" s="65"/>
      <c r="AJ118" s="65"/>
      <c r="AK118" s="63"/>
      <c r="AL118" s="65"/>
      <c r="AM118" s="65"/>
      <c r="AN118" s="65"/>
      <c r="AO118" s="63"/>
      <c r="AP118" s="65"/>
      <c r="AQ118" s="63"/>
      <c r="AR118" s="65"/>
      <c r="AS118" s="65"/>
      <c r="AT118" s="65"/>
      <c r="AU118" s="65"/>
      <c r="AV118" s="65"/>
      <c r="AW118" s="63"/>
      <c r="AX118" s="65"/>
      <c r="AY118" s="63"/>
      <c r="AZ118" s="65"/>
      <c r="BA118" s="63"/>
      <c r="BB118" s="65"/>
      <c r="BC118" s="63"/>
      <c r="BD118" s="65"/>
      <c r="BE118" s="63"/>
      <c r="BF118" s="65"/>
      <c r="BG118" s="63"/>
      <c r="BH118" s="65"/>
      <c r="BI118" s="63"/>
      <c r="BJ118" s="65"/>
      <c r="BK118" s="63"/>
      <c r="BL118" s="65"/>
      <c r="BM118" s="63"/>
      <c r="BN118" s="65"/>
      <c r="BO118" s="63"/>
      <c r="BP118" s="65"/>
      <c r="BQ118" s="63"/>
      <c r="BR118" s="65"/>
      <c r="BS118" s="63"/>
      <c r="BT118" s="65"/>
      <c r="BU118" s="63"/>
      <c r="BV118" s="65"/>
      <c r="BW118" s="63"/>
      <c r="BX118" s="65"/>
      <c r="BY118" s="67"/>
      <c r="BZ118" s="67"/>
      <c r="CA118" s="63"/>
      <c r="CB118" s="65"/>
      <c r="CC118" s="65"/>
      <c r="CD118" s="65"/>
      <c r="CE118" s="63"/>
      <c r="CF118" s="65"/>
      <c r="CG118" s="63"/>
      <c r="CH118" s="65"/>
      <c r="CI118" s="63"/>
      <c r="CJ118" s="65"/>
      <c r="CK118" s="63"/>
      <c r="CL118" s="65"/>
      <c r="CM118" s="65"/>
      <c r="CN118" s="64">
        <f t="shared" si="204"/>
        <v>0</v>
      </c>
      <c r="CO118" s="63"/>
      <c r="CP118" s="65"/>
      <c r="CQ118" s="63"/>
      <c r="CR118" s="65"/>
      <c r="CS118" s="65"/>
      <c r="CT118" s="65"/>
      <c r="CU118" s="65"/>
      <c r="CV118" s="65"/>
      <c r="CW118" s="65"/>
      <c r="CX118" s="65"/>
      <c r="CY118" s="63"/>
      <c r="CZ118" s="65"/>
      <c r="DA118" s="63"/>
      <c r="DB118" s="65"/>
      <c r="DC118" s="63"/>
      <c r="DD118" s="65"/>
      <c r="DE118" s="65"/>
      <c r="DF118" s="65"/>
      <c r="DG118" s="63"/>
      <c r="DH118" s="65"/>
      <c r="DI118" s="63"/>
      <c r="DJ118" s="65"/>
      <c r="DK118" s="63"/>
      <c r="DL118" s="65"/>
      <c r="DM118" s="63"/>
      <c r="DN118" s="65"/>
      <c r="DO118" s="63"/>
      <c r="DP118" s="65"/>
      <c r="DQ118" s="63"/>
      <c r="DR118" s="65"/>
      <c r="DS118" s="63"/>
      <c r="DT118" s="65"/>
      <c r="DU118" s="63"/>
      <c r="DV118" s="65"/>
      <c r="DW118" s="63"/>
      <c r="DX118" s="65"/>
      <c r="DY118" s="63"/>
      <c r="DZ118" s="65"/>
      <c r="EA118" s="63"/>
      <c r="EB118" s="65"/>
      <c r="EC118" s="63"/>
      <c r="ED118" s="65"/>
      <c r="EE118" s="63"/>
      <c r="EF118" s="65"/>
      <c r="EG118" s="63"/>
      <c r="EH118" s="65"/>
      <c r="EI118" s="63"/>
      <c r="EJ118" s="65"/>
      <c r="EK118" s="63"/>
      <c r="EL118" s="65"/>
      <c r="EM118" s="63"/>
      <c r="EN118" s="65"/>
      <c r="EO118" s="69"/>
      <c r="EP118" s="69"/>
      <c r="EQ118" s="70">
        <f t="shared" si="206"/>
        <v>15</v>
      </c>
      <c r="ER118" s="70">
        <f t="shared" si="206"/>
        <v>824105.5199999999</v>
      </c>
    </row>
    <row r="119" spans="1:148" s="110" customFormat="1" ht="45" customHeight="1" x14ac:dyDescent="0.25">
      <c r="A119" s="55"/>
      <c r="B119" s="55">
        <v>90</v>
      </c>
      <c r="C119" s="56" t="s">
        <v>369</v>
      </c>
      <c r="D119" s="100" t="s">
        <v>370</v>
      </c>
      <c r="E119" s="58">
        <v>13916</v>
      </c>
      <c r="F119" s="190">
        <v>0.31</v>
      </c>
      <c r="G119" s="136">
        <v>0.51060000000000005</v>
      </c>
      <c r="H119" s="61">
        <v>1</v>
      </c>
      <c r="I119" s="107"/>
      <c r="J119" s="107"/>
      <c r="K119" s="101">
        <v>1.4</v>
      </c>
      <c r="L119" s="101">
        <v>1.68</v>
      </c>
      <c r="M119" s="101">
        <v>2.23</v>
      </c>
      <c r="N119" s="104">
        <v>2.57</v>
      </c>
      <c r="O119" s="63"/>
      <c r="P119" s="114">
        <f t="shared" ref="P119:P130" si="208">(O119*$E119*$F119*((1-$G119)+$G119*$K119*$H119))</f>
        <v>0</v>
      </c>
      <c r="Q119" s="105"/>
      <c r="R119" s="114">
        <f t="shared" ref="R119:R130" si="209">(Q119*$E119*$F119*((1-$G119)+$G119*$K119*$H119))</f>
        <v>0</v>
      </c>
      <c r="S119" s="65"/>
      <c r="T119" s="63">
        <f t="shared" ref="T119:T130" si="210">(S119*$E119*$F119*((1-$G119)+$G119*$K119*$H119))</f>
        <v>0</v>
      </c>
      <c r="U119" s="63"/>
      <c r="V119" s="114">
        <f t="shared" ref="V119:V130" si="211">(U119*$E119*$F119*((1-$G119)+$G119*$K119*$H119))</f>
        <v>0</v>
      </c>
      <c r="W119" s="63"/>
      <c r="X119" s="114">
        <f t="shared" ref="X119:X130" si="212">(W119*$E119*$F119*((1-$G119)+$G119*$K119*$H119))</f>
        <v>0</v>
      </c>
      <c r="Y119" s="63"/>
      <c r="Z119" s="65"/>
      <c r="AA119" s="65"/>
      <c r="AB119" s="114">
        <f t="shared" ref="AB119:AB130" si="213">(AA119*$E119*$F119*((1-$G119)+$G119*$K119*$H119))</f>
        <v>0</v>
      </c>
      <c r="AC119" s="65"/>
      <c r="AD119" s="65"/>
      <c r="AE119" s="65"/>
      <c r="AF119" s="114">
        <f t="shared" ref="AF119:AF130" si="214">(AE119*$E119*$F119*((1-$G119)+$G119*$K119*$H119))</f>
        <v>0</v>
      </c>
      <c r="AG119" s="65"/>
      <c r="AH119" s="114">
        <f t="shared" ref="AH119:AH130" si="215">(AG119*$E119*$F119*((1-$G119)+$G119*$L119*$H119))</f>
        <v>0</v>
      </c>
      <c r="AI119" s="65"/>
      <c r="AJ119" s="114">
        <f t="shared" ref="AJ119:AJ130" si="216">(AI119*$E119*$F119*((1-$G119)+$G119*$L119*$H119))</f>
        <v>0</v>
      </c>
      <c r="AK119" s="63"/>
      <c r="AL119" s="114">
        <f t="shared" ref="AL119:AL130" si="217">(AK119*$E119*$F119*((1-$G119)+$G119*$K119*$H119))</f>
        <v>0</v>
      </c>
      <c r="AM119" s="65"/>
      <c r="AN119" s="65"/>
      <c r="AO119" s="63"/>
      <c r="AP119" s="114">
        <f t="shared" ref="AP119:AP130" si="218">(AO119*$E119*$F119*((1-$G119)+$G119*$K119*$H119))</f>
        <v>0</v>
      </c>
      <c r="AQ119" s="63"/>
      <c r="AR119" s="114">
        <f t="shared" ref="AR119:AR130" si="219">(AQ119*$E119*$F119*((1-$G119)+$G119*$K119*$H119))</f>
        <v>0</v>
      </c>
      <c r="AS119" s="65"/>
      <c r="AT119" s="114">
        <f t="shared" ref="AT119:AT130" si="220">(AS119*$E119*$F119*((1-$G119)+$G119*$K119*$H119))</f>
        <v>0</v>
      </c>
      <c r="AU119" s="65"/>
      <c r="AV119" s="114">
        <f t="shared" ref="AV119:AV130" si="221">(AU119*$E119*$F119*((1-$G119)+$G119*$K119*$H119))</f>
        <v>0</v>
      </c>
      <c r="AW119" s="63"/>
      <c r="AX119" s="114">
        <f t="shared" ref="AX119:AX130" si="222">(AW119*$E119*$F119*((1-$G119)+$G119*$K119*$H119))</f>
        <v>0</v>
      </c>
      <c r="AY119" s="63"/>
      <c r="AZ119" s="114">
        <f t="shared" ref="AZ119:AZ130" si="223">(AY119*$E119*$F119*((1-$G119)+$G119*$K119*$H119))</f>
        <v>0</v>
      </c>
      <c r="BA119" s="63"/>
      <c r="BB119" s="114">
        <f t="shared" ref="BB119:BB130" si="224">(BA119*$E119*$F119*((1-$G119)+$G119*$K119*$H119))</f>
        <v>0</v>
      </c>
      <c r="BC119" s="63"/>
      <c r="BD119" s="114">
        <f t="shared" ref="BD119:BD130" si="225">(BC119*$E119*$F119*((1-$G119)+$G119*$K119*$H119))</f>
        <v>0</v>
      </c>
      <c r="BE119" s="63"/>
      <c r="BF119" s="114">
        <f t="shared" ref="BF119:BF130" si="226">(BE119*$E119*$F119*((1-$G119)+$G119*$K119*$H119))</f>
        <v>0</v>
      </c>
      <c r="BG119" s="63"/>
      <c r="BH119" s="114">
        <f t="shared" ref="BH119:BH130" si="227">(BG119*$E119*$F119*((1-$G119)+$G119*$K119*$H119))</f>
        <v>0</v>
      </c>
      <c r="BI119" s="63"/>
      <c r="BJ119" s="114">
        <f t="shared" ref="BJ119:BJ130" si="228">(BI119*$E119*$F119*((1-$G119)+$G119*$K119*$H119))</f>
        <v>0</v>
      </c>
      <c r="BK119" s="63"/>
      <c r="BL119" s="114">
        <f t="shared" ref="BL119:BL130" si="229">(BK119*$E119*$F119*((1-$G119)+$G119*$K119*$H119))</f>
        <v>0</v>
      </c>
      <c r="BM119" s="63"/>
      <c r="BN119" s="114">
        <f t="shared" ref="BN119:BN130" si="230">(BM119*$E119*$F119*((1-$G119)+$G119*$K119*$H119))</f>
        <v>0</v>
      </c>
      <c r="BO119" s="63"/>
      <c r="BP119" s="114">
        <f t="shared" ref="BP119:BP130" si="231">(BO119*$E119*$F119*((1-$G119)+$G119*$K119*$H119))</f>
        <v>0</v>
      </c>
      <c r="BQ119" s="63"/>
      <c r="BR119" s="114">
        <f t="shared" ref="BR119:BR130" si="232">(BQ119*$E119*$F119*((1-$G119)+$G119*$K119*$H119))</f>
        <v>0</v>
      </c>
      <c r="BS119" s="63"/>
      <c r="BT119" s="114">
        <f t="shared" ref="BT119:BT130" si="233">(BS119*$E119*$F119*((1-$G119)+$G119*$K119*$H119))</f>
        <v>0</v>
      </c>
      <c r="BU119" s="63"/>
      <c r="BV119" s="114">
        <f t="shared" ref="BV119:BV130" si="234">(BU119*$E119*$F119*((1-$G119)+$G119*$K119*$H119))</f>
        <v>0</v>
      </c>
      <c r="BW119" s="63"/>
      <c r="BX119" s="114">
        <f t="shared" ref="BX119:BX130" si="235">(BW119*$E119*$F119*((1-$G119)+$G119*$K119*$H119))</f>
        <v>0</v>
      </c>
      <c r="BY119" s="67"/>
      <c r="BZ119" s="114">
        <f t="shared" ref="BZ119:BZ130" si="236">(BY119*$E119*$F119*((1-$G119)+$G119*$K119*$H119))</f>
        <v>0</v>
      </c>
      <c r="CA119" s="63"/>
      <c r="CB119" s="114">
        <f t="shared" ref="CB119:CB130" si="237">(CA119*$E119*$F119*((1-$G119)+$G119*$K119*$H119))</f>
        <v>0</v>
      </c>
      <c r="CC119" s="65"/>
      <c r="CD119" s="114">
        <f t="shared" ref="CD119:CD130" si="238">(CC119*$E119*$F119*((1-$G119)+$G119*$K119*$H119))</f>
        <v>0</v>
      </c>
      <c r="CE119" s="63"/>
      <c r="CF119" s="114">
        <f t="shared" ref="CF119:CF130" si="239">(CE119*$E119*$F119*((1-$G119)+$G119*$K119*$H119))</f>
        <v>0</v>
      </c>
      <c r="CG119" s="63"/>
      <c r="CH119" s="114">
        <f t="shared" ref="CH119:CH130" si="240">(CG119*$E119*$F119*((1-$G119)+$G119*$K119*$H119))</f>
        <v>0</v>
      </c>
      <c r="CI119" s="63"/>
      <c r="CJ119" s="114">
        <f t="shared" ref="CJ119:CJ130" si="241">(CI119*$E119*$F119*((1-$G119)+$G119*$K119*$H119))</f>
        <v>0</v>
      </c>
      <c r="CK119" s="63"/>
      <c r="CL119" s="114">
        <f t="shared" ref="CL119:CL130" si="242">(CK119*$E119*$F119*((1-$G119)+$G119*$K119*$H119))</f>
        <v>0</v>
      </c>
      <c r="CM119" s="65"/>
      <c r="CN119" s="114">
        <f>(CM119*$E119*$F119*((1-$G119)+$G119*$L119*$H119))</f>
        <v>0</v>
      </c>
      <c r="CO119" s="63"/>
      <c r="CP119" s="114">
        <f t="shared" ref="CP119:CP130" si="243">(CO119*$E119*$F119*((1-$G119)+$G119*$L119*$H119))</f>
        <v>0</v>
      </c>
      <c r="CQ119" s="63"/>
      <c r="CR119" s="114">
        <f t="shared" ref="CR119:CR130" si="244">(CQ119*$E119*$F119*((1-$G119)+$G119*$L119*$H119))</f>
        <v>0</v>
      </c>
      <c r="CS119" s="65"/>
      <c r="CT119" s="114"/>
      <c r="CU119" s="65"/>
      <c r="CV119" s="114"/>
      <c r="CW119" s="65"/>
      <c r="CX119" s="114"/>
      <c r="CY119" s="63"/>
      <c r="CZ119" s="114">
        <f t="shared" ref="CZ119:CZ130" si="245">(CY119*$E119*$F119*((1-$G119)+$G119*$L119*$H119))</f>
        <v>0</v>
      </c>
      <c r="DA119" s="63"/>
      <c r="DB119" s="114"/>
      <c r="DC119" s="63"/>
      <c r="DD119" s="114">
        <f>(DC119*$E119*$F119*((1-$G119)+$G119*$L119*$H119))</f>
        <v>0</v>
      </c>
      <c r="DE119" s="65"/>
      <c r="DF119" s="114"/>
      <c r="DG119" s="63"/>
      <c r="DH119" s="114"/>
      <c r="DI119" s="63"/>
      <c r="DJ119" s="114"/>
      <c r="DK119" s="63"/>
      <c r="DL119" s="114"/>
      <c r="DM119" s="63"/>
      <c r="DN119" s="114"/>
      <c r="DO119" s="63"/>
      <c r="DP119" s="114">
        <f t="shared" ref="DP119:DP130" si="246">(DO119*$E119*$F119*((1-$G119)+$G119*$L119*$H119))</f>
        <v>0</v>
      </c>
      <c r="DQ119" s="63"/>
      <c r="DR119" s="114"/>
      <c r="DS119" s="63"/>
      <c r="DT119" s="114"/>
      <c r="DU119" s="63"/>
      <c r="DV119" s="114"/>
      <c r="DW119" s="63"/>
      <c r="DX119" s="114"/>
      <c r="DY119" s="63"/>
      <c r="DZ119" s="114"/>
      <c r="EA119" s="63"/>
      <c r="EB119" s="114">
        <f t="shared" ref="EB119:EB130" si="247">(EA119*$E119*$F119*((1-$G119)+$G119*$K119*$H119))</f>
        <v>0</v>
      </c>
      <c r="EC119" s="63"/>
      <c r="ED119" s="114">
        <f t="shared" ref="ED119:ED130" si="248">(EC119*$E119*$F119*((1-$G119)+$G119*$K119*$H119))</f>
        <v>0</v>
      </c>
      <c r="EE119" s="63"/>
      <c r="EF119" s="114">
        <f t="shared" ref="EF119:EF130" si="249">(EE119*$E119*$F119*((1-$G119)+$G119*$K119*$H119))</f>
        <v>0</v>
      </c>
      <c r="EG119" s="63"/>
      <c r="EH119" s="114">
        <f t="shared" ref="EH119:EH130" si="250">(EG119*$E119*$F119*((1-$G119)+$G119*$K119*$H119))</f>
        <v>0</v>
      </c>
      <c r="EI119" s="63"/>
      <c r="EJ119" s="65"/>
      <c r="EK119" s="63"/>
      <c r="EL119" s="114">
        <f t="shared" ref="EL119:EL130" si="251">(EK119*$E119*$F119*((1-$G119)+$G119*$K119*$H119))</f>
        <v>0</v>
      </c>
      <c r="EM119" s="63"/>
      <c r="EN119" s="114">
        <f t="shared" ref="EN119:EN130" si="252">(EM119*$E119*$F119*((1-$G119)+$G119*$L119*$H119))</f>
        <v>0</v>
      </c>
      <c r="EO119" s="69"/>
      <c r="EP119" s="69"/>
      <c r="EQ119" s="70">
        <f t="shared" si="206"/>
        <v>0</v>
      </c>
      <c r="ER119" s="70">
        <f t="shared" si="206"/>
        <v>0</v>
      </c>
    </row>
    <row r="120" spans="1:148" s="110" customFormat="1" ht="45" customHeight="1" x14ac:dyDescent="0.25">
      <c r="A120" s="55"/>
      <c r="B120" s="55">
        <v>91</v>
      </c>
      <c r="C120" s="56" t="s">
        <v>371</v>
      </c>
      <c r="D120" s="100" t="s">
        <v>372</v>
      </c>
      <c r="E120" s="58">
        <v>13916</v>
      </c>
      <c r="F120" s="190">
        <v>1.36</v>
      </c>
      <c r="G120" s="136">
        <v>0.51060000000000005</v>
      </c>
      <c r="H120" s="61">
        <v>1</v>
      </c>
      <c r="I120" s="107"/>
      <c r="J120" s="107"/>
      <c r="K120" s="101">
        <v>1.4</v>
      </c>
      <c r="L120" s="101">
        <v>1.68</v>
      </c>
      <c r="M120" s="101">
        <v>2.23</v>
      </c>
      <c r="N120" s="104">
        <v>2.57</v>
      </c>
      <c r="O120" s="63">
        <v>50</v>
      </c>
      <c r="P120" s="114">
        <f>(O120*$E120*$F120*((1-$G120)+$G120*$K120*$H120))</f>
        <v>1139557.86112</v>
      </c>
      <c r="Q120" s="105"/>
      <c r="R120" s="114">
        <f t="shared" si="209"/>
        <v>0</v>
      </c>
      <c r="S120" s="65"/>
      <c r="T120" s="114">
        <f t="shared" si="210"/>
        <v>0</v>
      </c>
      <c r="U120" s="63"/>
      <c r="V120" s="114">
        <f t="shared" si="211"/>
        <v>0</v>
      </c>
      <c r="W120" s="63"/>
      <c r="X120" s="114">
        <f t="shared" si="212"/>
        <v>0</v>
      </c>
      <c r="Y120" s="63"/>
      <c r="Z120" s="65"/>
      <c r="AA120" s="65"/>
      <c r="AB120" s="114">
        <f t="shared" si="213"/>
        <v>0</v>
      </c>
      <c r="AC120" s="65"/>
      <c r="AD120" s="65"/>
      <c r="AE120" s="65"/>
      <c r="AF120" s="114">
        <f t="shared" si="214"/>
        <v>0</v>
      </c>
      <c r="AG120" s="65"/>
      <c r="AH120" s="114">
        <f t="shared" si="215"/>
        <v>0</v>
      </c>
      <c r="AI120" s="65"/>
      <c r="AJ120" s="114">
        <f t="shared" si="216"/>
        <v>0</v>
      </c>
      <c r="AK120" s="63"/>
      <c r="AL120" s="114">
        <f t="shared" si="217"/>
        <v>0</v>
      </c>
      <c r="AM120" s="65"/>
      <c r="AN120" s="65"/>
      <c r="AO120" s="63"/>
      <c r="AP120" s="114">
        <f t="shared" si="218"/>
        <v>0</v>
      </c>
      <c r="AQ120" s="63"/>
      <c r="AR120" s="114">
        <f>(AQ120*$E120*$F120*((1-$G120)+$G120*$K120*$H120))</f>
        <v>0</v>
      </c>
      <c r="AS120" s="65"/>
      <c r="AT120" s="114">
        <f t="shared" si="220"/>
        <v>0</v>
      </c>
      <c r="AU120" s="65"/>
      <c r="AV120" s="114">
        <f t="shared" si="221"/>
        <v>0</v>
      </c>
      <c r="AW120" s="63"/>
      <c r="AX120" s="114">
        <f t="shared" si="222"/>
        <v>0</v>
      </c>
      <c r="AY120" s="63"/>
      <c r="AZ120" s="114">
        <f t="shared" si="223"/>
        <v>0</v>
      </c>
      <c r="BA120" s="63"/>
      <c r="BB120" s="114">
        <f t="shared" si="224"/>
        <v>0</v>
      </c>
      <c r="BC120" s="63"/>
      <c r="BD120" s="114">
        <f t="shared" si="225"/>
        <v>0</v>
      </c>
      <c r="BE120" s="63"/>
      <c r="BF120" s="114">
        <f t="shared" si="226"/>
        <v>0</v>
      </c>
      <c r="BG120" s="63"/>
      <c r="BH120" s="114">
        <f t="shared" si="227"/>
        <v>0</v>
      </c>
      <c r="BI120" s="63"/>
      <c r="BJ120" s="114">
        <f t="shared" si="228"/>
        <v>0</v>
      </c>
      <c r="BK120" s="63"/>
      <c r="BL120" s="114">
        <f t="shared" si="229"/>
        <v>0</v>
      </c>
      <c r="BM120" s="63"/>
      <c r="BN120" s="114">
        <f t="shared" si="230"/>
        <v>0</v>
      </c>
      <c r="BO120" s="63"/>
      <c r="BP120" s="114">
        <f t="shared" si="231"/>
        <v>0</v>
      </c>
      <c r="BQ120" s="63"/>
      <c r="BR120" s="114">
        <f t="shared" si="232"/>
        <v>0</v>
      </c>
      <c r="BS120" s="63"/>
      <c r="BT120" s="114">
        <f t="shared" si="233"/>
        <v>0</v>
      </c>
      <c r="BU120" s="63"/>
      <c r="BV120" s="114">
        <f t="shared" si="234"/>
        <v>0</v>
      </c>
      <c r="BW120" s="63"/>
      <c r="BX120" s="114">
        <f t="shared" si="235"/>
        <v>0</v>
      </c>
      <c r="BY120" s="67"/>
      <c r="BZ120" s="114">
        <f t="shared" si="236"/>
        <v>0</v>
      </c>
      <c r="CA120" s="63"/>
      <c r="CB120" s="114">
        <f t="shared" si="237"/>
        <v>0</v>
      </c>
      <c r="CC120" s="65"/>
      <c r="CD120" s="114">
        <f t="shared" si="238"/>
        <v>0</v>
      </c>
      <c r="CE120" s="63"/>
      <c r="CF120" s="114">
        <f t="shared" si="239"/>
        <v>0</v>
      </c>
      <c r="CG120" s="63"/>
      <c r="CH120" s="114">
        <f t="shared" si="240"/>
        <v>0</v>
      </c>
      <c r="CI120" s="63"/>
      <c r="CJ120" s="114">
        <f t="shared" si="241"/>
        <v>0</v>
      </c>
      <c r="CK120" s="63"/>
      <c r="CL120" s="114">
        <f t="shared" si="242"/>
        <v>0</v>
      </c>
      <c r="CM120" s="65"/>
      <c r="CN120" s="114">
        <f t="shared" ref="CN120:CN130" si="253">(CM120*$E120*$F120*((1-$G120)+$G120*$L120*$H120))</f>
        <v>0</v>
      </c>
      <c r="CO120" s="63"/>
      <c r="CP120" s="114">
        <f t="shared" si="243"/>
        <v>0</v>
      </c>
      <c r="CQ120" s="63"/>
      <c r="CR120" s="114">
        <f t="shared" si="244"/>
        <v>0</v>
      </c>
      <c r="CS120" s="65"/>
      <c r="CT120" s="114"/>
      <c r="CU120" s="65"/>
      <c r="CV120" s="114"/>
      <c r="CW120" s="65"/>
      <c r="CX120" s="114"/>
      <c r="CY120" s="63"/>
      <c r="CZ120" s="114">
        <f t="shared" si="245"/>
        <v>0</v>
      </c>
      <c r="DA120" s="63"/>
      <c r="DB120" s="114"/>
      <c r="DC120" s="63"/>
      <c r="DD120" s="114">
        <f t="shared" ref="DD120:DD130" si="254">(DC120*$E120*$F120*((1-$G120)+$G120*$L120*$H120))</f>
        <v>0</v>
      </c>
      <c r="DE120" s="65"/>
      <c r="DF120" s="114"/>
      <c r="DG120" s="63"/>
      <c r="DH120" s="114"/>
      <c r="DI120" s="63"/>
      <c r="DJ120" s="114"/>
      <c r="DK120" s="63"/>
      <c r="DL120" s="114"/>
      <c r="DM120" s="63"/>
      <c r="DN120" s="114"/>
      <c r="DO120" s="63"/>
      <c r="DP120" s="114">
        <f t="shared" si="246"/>
        <v>0</v>
      </c>
      <c r="DQ120" s="63"/>
      <c r="DR120" s="114"/>
      <c r="DS120" s="63"/>
      <c r="DT120" s="114"/>
      <c r="DU120" s="63"/>
      <c r="DV120" s="114"/>
      <c r="DW120" s="63"/>
      <c r="DX120" s="114"/>
      <c r="DY120" s="63"/>
      <c r="DZ120" s="114"/>
      <c r="EA120" s="63"/>
      <c r="EB120" s="114">
        <f t="shared" si="247"/>
        <v>0</v>
      </c>
      <c r="EC120" s="63"/>
      <c r="ED120" s="114">
        <f t="shared" si="248"/>
        <v>0</v>
      </c>
      <c r="EE120" s="63"/>
      <c r="EF120" s="114">
        <f t="shared" si="249"/>
        <v>0</v>
      </c>
      <c r="EG120" s="63"/>
      <c r="EH120" s="114">
        <f t="shared" si="250"/>
        <v>0</v>
      </c>
      <c r="EI120" s="63"/>
      <c r="EJ120" s="65"/>
      <c r="EK120" s="63"/>
      <c r="EL120" s="114">
        <f t="shared" si="251"/>
        <v>0</v>
      </c>
      <c r="EM120" s="63"/>
      <c r="EN120" s="114">
        <f t="shared" si="252"/>
        <v>0</v>
      </c>
      <c r="EO120" s="69"/>
      <c r="EP120" s="69"/>
      <c r="EQ120" s="70">
        <f t="shared" si="206"/>
        <v>50</v>
      </c>
      <c r="ER120" s="70">
        <f t="shared" si="206"/>
        <v>1139557.86112</v>
      </c>
    </row>
    <row r="121" spans="1:148" s="110" customFormat="1" ht="45" customHeight="1" x14ac:dyDescent="0.25">
      <c r="A121" s="55"/>
      <c r="B121" s="55">
        <v>92</v>
      </c>
      <c r="C121" s="56" t="s">
        <v>373</v>
      </c>
      <c r="D121" s="100" t="s">
        <v>374</v>
      </c>
      <c r="E121" s="58">
        <v>13916</v>
      </c>
      <c r="F121" s="190">
        <v>3.06</v>
      </c>
      <c r="G121" s="136">
        <v>0.51060000000000005</v>
      </c>
      <c r="H121" s="61">
        <v>1</v>
      </c>
      <c r="I121" s="107"/>
      <c r="J121" s="107"/>
      <c r="K121" s="101">
        <v>1.4</v>
      </c>
      <c r="L121" s="101">
        <v>1.68</v>
      </c>
      <c r="M121" s="101">
        <v>2.23</v>
      </c>
      <c r="N121" s="104">
        <v>2.57</v>
      </c>
      <c r="O121" s="63">
        <v>50</v>
      </c>
      <c r="P121" s="114">
        <f t="shared" si="208"/>
        <v>2564005.1875200002</v>
      </c>
      <c r="Q121" s="105"/>
      <c r="R121" s="114">
        <f t="shared" si="209"/>
        <v>0</v>
      </c>
      <c r="S121" s="65"/>
      <c r="T121" s="114">
        <f t="shared" si="210"/>
        <v>0</v>
      </c>
      <c r="U121" s="63"/>
      <c r="V121" s="114">
        <f t="shared" si="211"/>
        <v>0</v>
      </c>
      <c r="W121" s="63"/>
      <c r="X121" s="114">
        <f t="shared" si="212"/>
        <v>0</v>
      </c>
      <c r="Y121" s="63"/>
      <c r="Z121" s="65"/>
      <c r="AA121" s="65"/>
      <c r="AB121" s="114">
        <f t="shared" si="213"/>
        <v>0</v>
      </c>
      <c r="AC121" s="65"/>
      <c r="AD121" s="65"/>
      <c r="AE121" s="65"/>
      <c r="AF121" s="114">
        <f t="shared" si="214"/>
        <v>0</v>
      </c>
      <c r="AG121" s="65"/>
      <c r="AH121" s="114">
        <f t="shared" si="215"/>
        <v>0</v>
      </c>
      <c r="AI121" s="65"/>
      <c r="AJ121" s="114">
        <f t="shared" si="216"/>
        <v>0</v>
      </c>
      <c r="AK121" s="63"/>
      <c r="AL121" s="114">
        <f t="shared" si="217"/>
        <v>0</v>
      </c>
      <c r="AM121" s="65"/>
      <c r="AN121" s="65"/>
      <c r="AO121" s="63"/>
      <c r="AP121" s="114">
        <f t="shared" si="218"/>
        <v>0</v>
      </c>
      <c r="AQ121" s="63"/>
      <c r="AR121" s="114">
        <f t="shared" si="219"/>
        <v>0</v>
      </c>
      <c r="AS121" s="65"/>
      <c r="AT121" s="114">
        <f t="shared" si="220"/>
        <v>0</v>
      </c>
      <c r="AU121" s="65"/>
      <c r="AV121" s="114">
        <f t="shared" si="221"/>
        <v>0</v>
      </c>
      <c r="AW121" s="63"/>
      <c r="AX121" s="114">
        <f t="shared" si="222"/>
        <v>0</v>
      </c>
      <c r="AY121" s="63"/>
      <c r="AZ121" s="114">
        <f t="shared" si="223"/>
        <v>0</v>
      </c>
      <c r="BA121" s="63"/>
      <c r="BB121" s="114">
        <f t="shared" si="224"/>
        <v>0</v>
      </c>
      <c r="BC121" s="63"/>
      <c r="BD121" s="114">
        <f t="shared" si="225"/>
        <v>0</v>
      </c>
      <c r="BE121" s="63"/>
      <c r="BF121" s="114">
        <f t="shared" si="226"/>
        <v>0</v>
      </c>
      <c r="BG121" s="63"/>
      <c r="BH121" s="114">
        <f t="shared" si="227"/>
        <v>0</v>
      </c>
      <c r="BI121" s="63"/>
      <c r="BJ121" s="114">
        <f t="shared" si="228"/>
        <v>0</v>
      </c>
      <c r="BK121" s="63"/>
      <c r="BL121" s="114">
        <f t="shared" si="229"/>
        <v>0</v>
      </c>
      <c r="BM121" s="63"/>
      <c r="BN121" s="114">
        <f t="shared" si="230"/>
        <v>0</v>
      </c>
      <c r="BO121" s="63"/>
      <c r="BP121" s="114">
        <f t="shared" si="231"/>
        <v>0</v>
      </c>
      <c r="BQ121" s="63"/>
      <c r="BR121" s="114">
        <f t="shared" si="232"/>
        <v>0</v>
      </c>
      <c r="BS121" s="63"/>
      <c r="BT121" s="114">
        <f t="shared" si="233"/>
        <v>0</v>
      </c>
      <c r="BU121" s="63"/>
      <c r="BV121" s="114">
        <f t="shared" si="234"/>
        <v>0</v>
      </c>
      <c r="BW121" s="63"/>
      <c r="BX121" s="114">
        <f t="shared" si="235"/>
        <v>0</v>
      </c>
      <c r="BY121" s="67"/>
      <c r="BZ121" s="114">
        <f t="shared" si="236"/>
        <v>0</v>
      </c>
      <c r="CA121" s="63"/>
      <c r="CB121" s="114">
        <f t="shared" si="237"/>
        <v>0</v>
      </c>
      <c r="CC121" s="65"/>
      <c r="CD121" s="114">
        <f t="shared" si="238"/>
        <v>0</v>
      </c>
      <c r="CE121" s="63"/>
      <c r="CF121" s="114">
        <f t="shared" si="239"/>
        <v>0</v>
      </c>
      <c r="CG121" s="63"/>
      <c r="CH121" s="114">
        <f t="shared" si="240"/>
        <v>0</v>
      </c>
      <c r="CI121" s="63"/>
      <c r="CJ121" s="114">
        <f t="shared" si="241"/>
        <v>0</v>
      </c>
      <c r="CK121" s="63"/>
      <c r="CL121" s="114">
        <f t="shared" si="242"/>
        <v>0</v>
      </c>
      <c r="CM121" s="65"/>
      <c r="CN121" s="114">
        <f t="shared" si="253"/>
        <v>0</v>
      </c>
      <c r="CO121" s="63"/>
      <c r="CP121" s="114">
        <f t="shared" si="243"/>
        <v>0</v>
      </c>
      <c r="CQ121" s="63"/>
      <c r="CR121" s="114">
        <f t="shared" si="244"/>
        <v>0</v>
      </c>
      <c r="CS121" s="65"/>
      <c r="CT121" s="114"/>
      <c r="CU121" s="65"/>
      <c r="CV121" s="114"/>
      <c r="CW121" s="65"/>
      <c r="CX121" s="114"/>
      <c r="CY121" s="63"/>
      <c r="CZ121" s="114">
        <f t="shared" si="245"/>
        <v>0</v>
      </c>
      <c r="DA121" s="63"/>
      <c r="DB121" s="114"/>
      <c r="DC121" s="63"/>
      <c r="DD121" s="114">
        <f t="shared" si="254"/>
        <v>0</v>
      </c>
      <c r="DE121" s="65"/>
      <c r="DF121" s="114"/>
      <c r="DG121" s="63"/>
      <c r="DH121" s="114"/>
      <c r="DI121" s="63"/>
      <c r="DJ121" s="114"/>
      <c r="DK121" s="63"/>
      <c r="DL121" s="114"/>
      <c r="DM121" s="63"/>
      <c r="DN121" s="114"/>
      <c r="DO121" s="63"/>
      <c r="DP121" s="114">
        <f t="shared" si="246"/>
        <v>0</v>
      </c>
      <c r="DQ121" s="63"/>
      <c r="DR121" s="114"/>
      <c r="DS121" s="63"/>
      <c r="DT121" s="114"/>
      <c r="DU121" s="63"/>
      <c r="DV121" s="114"/>
      <c r="DW121" s="63"/>
      <c r="DX121" s="114"/>
      <c r="DY121" s="63"/>
      <c r="DZ121" s="114"/>
      <c r="EA121" s="63"/>
      <c r="EB121" s="114">
        <f t="shared" si="247"/>
        <v>0</v>
      </c>
      <c r="EC121" s="63"/>
      <c r="ED121" s="114">
        <f t="shared" si="248"/>
        <v>0</v>
      </c>
      <c r="EE121" s="63"/>
      <c r="EF121" s="114">
        <f t="shared" si="249"/>
        <v>0</v>
      </c>
      <c r="EG121" s="63"/>
      <c r="EH121" s="114">
        <f t="shared" si="250"/>
        <v>0</v>
      </c>
      <c r="EI121" s="63"/>
      <c r="EJ121" s="65"/>
      <c r="EK121" s="63"/>
      <c r="EL121" s="114">
        <f t="shared" si="251"/>
        <v>0</v>
      </c>
      <c r="EM121" s="63"/>
      <c r="EN121" s="114">
        <f t="shared" si="252"/>
        <v>0</v>
      </c>
      <c r="EO121" s="69"/>
      <c r="EP121" s="69"/>
      <c r="EQ121" s="70">
        <f t="shared" si="206"/>
        <v>50</v>
      </c>
      <c r="ER121" s="70">
        <f t="shared" si="206"/>
        <v>2564005.1875200002</v>
      </c>
    </row>
    <row r="122" spans="1:148" s="110" customFormat="1" ht="45" customHeight="1" x14ac:dyDescent="0.25">
      <c r="A122" s="55"/>
      <c r="B122" s="55">
        <v>93</v>
      </c>
      <c r="C122" s="56" t="s">
        <v>375</v>
      </c>
      <c r="D122" s="100" t="s">
        <v>376</v>
      </c>
      <c r="E122" s="58">
        <v>13916</v>
      </c>
      <c r="F122" s="190">
        <v>5.66</v>
      </c>
      <c r="G122" s="136">
        <v>0.51060000000000005</v>
      </c>
      <c r="H122" s="61">
        <v>1</v>
      </c>
      <c r="I122" s="107"/>
      <c r="J122" s="107"/>
      <c r="K122" s="101">
        <v>1.4</v>
      </c>
      <c r="L122" s="101">
        <v>1.68</v>
      </c>
      <c r="M122" s="101">
        <v>2.23</v>
      </c>
      <c r="N122" s="104">
        <v>2.57</v>
      </c>
      <c r="O122" s="63">
        <v>25</v>
      </c>
      <c r="P122" s="114">
        <f>(O122*$E122*$F122*((1-$G122)+$G122*$K122*$H122))</f>
        <v>2371285.8433599998</v>
      </c>
      <c r="Q122" s="105"/>
      <c r="R122" s="114">
        <f t="shared" si="209"/>
        <v>0</v>
      </c>
      <c r="S122" s="65"/>
      <c r="T122" s="114">
        <f t="shared" si="210"/>
        <v>0</v>
      </c>
      <c r="U122" s="63"/>
      <c r="V122" s="114">
        <f t="shared" si="211"/>
        <v>0</v>
      </c>
      <c r="W122" s="63"/>
      <c r="X122" s="114">
        <f t="shared" si="212"/>
        <v>0</v>
      </c>
      <c r="Y122" s="63"/>
      <c r="Z122" s="65"/>
      <c r="AA122" s="65"/>
      <c r="AB122" s="114">
        <f t="shared" si="213"/>
        <v>0</v>
      </c>
      <c r="AC122" s="65"/>
      <c r="AD122" s="65"/>
      <c r="AE122" s="65"/>
      <c r="AF122" s="114">
        <f t="shared" si="214"/>
        <v>0</v>
      </c>
      <c r="AG122" s="65"/>
      <c r="AH122" s="114">
        <f t="shared" si="215"/>
        <v>0</v>
      </c>
      <c r="AI122" s="65"/>
      <c r="AJ122" s="114">
        <f t="shared" si="216"/>
        <v>0</v>
      </c>
      <c r="AK122" s="63"/>
      <c r="AL122" s="114">
        <f t="shared" si="217"/>
        <v>0</v>
      </c>
      <c r="AM122" s="65"/>
      <c r="AN122" s="65"/>
      <c r="AO122" s="63"/>
      <c r="AP122" s="114">
        <f t="shared" si="218"/>
        <v>0</v>
      </c>
      <c r="AQ122" s="63"/>
      <c r="AR122" s="114">
        <f t="shared" si="219"/>
        <v>0</v>
      </c>
      <c r="AS122" s="65"/>
      <c r="AT122" s="114">
        <f t="shared" si="220"/>
        <v>0</v>
      </c>
      <c r="AU122" s="65"/>
      <c r="AV122" s="114">
        <f t="shared" si="221"/>
        <v>0</v>
      </c>
      <c r="AW122" s="63"/>
      <c r="AX122" s="114">
        <f t="shared" si="222"/>
        <v>0</v>
      </c>
      <c r="AY122" s="63"/>
      <c r="AZ122" s="114">
        <f t="shared" si="223"/>
        <v>0</v>
      </c>
      <c r="BA122" s="63"/>
      <c r="BB122" s="114">
        <f t="shared" si="224"/>
        <v>0</v>
      </c>
      <c r="BC122" s="63"/>
      <c r="BD122" s="114">
        <f t="shared" si="225"/>
        <v>0</v>
      </c>
      <c r="BE122" s="63"/>
      <c r="BF122" s="114">
        <f t="shared" si="226"/>
        <v>0</v>
      </c>
      <c r="BG122" s="63"/>
      <c r="BH122" s="114">
        <f t="shared" si="227"/>
        <v>0</v>
      </c>
      <c r="BI122" s="63"/>
      <c r="BJ122" s="114">
        <f t="shared" si="228"/>
        <v>0</v>
      </c>
      <c r="BK122" s="63"/>
      <c r="BL122" s="114">
        <f t="shared" si="229"/>
        <v>0</v>
      </c>
      <c r="BM122" s="63"/>
      <c r="BN122" s="114">
        <f t="shared" si="230"/>
        <v>0</v>
      </c>
      <c r="BO122" s="63"/>
      <c r="BP122" s="114">
        <f t="shared" si="231"/>
        <v>0</v>
      </c>
      <c r="BQ122" s="63"/>
      <c r="BR122" s="114">
        <f t="shared" si="232"/>
        <v>0</v>
      </c>
      <c r="BS122" s="63"/>
      <c r="BT122" s="114">
        <f t="shared" si="233"/>
        <v>0</v>
      </c>
      <c r="BU122" s="63"/>
      <c r="BV122" s="114">
        <f t="shared" si="234"/>
        <v>0</v>
      </c>
      <c r="BW122" s="63"/>
      <c r="BX122" s="114">
        <f t="shared" si="235"/>
        <v>0</v>
      </c>
      <c r="BY122" s="67"/>
      <c r="BZ122" s="114">
        <f t="shared" si="236"/>
        <v>0</v>
      </c>
      <c r="CA122" s="63"/>
      <c r="CB122" s="114">
        <f t="shared" si="237"/>
        <v>0</v>
      </c>
      <c r="CC122" s="65"/>
      <c r="CD122" s="114">
        <f t="shared" si="238"/>
        <v>0</v>
      </c>
      <c r="CE122" s="63"/>
      <c r="CF122" s="114">
        <f t="shared" si="239"/>
        <v>0</v>
      </c>
      <c r="CG122" s="63"/>
      <c r="CH122" s="114">
        <f t="shared" si="240"/>
        <v>0</v>
      </c>
      <c r="CI122" s="63"/>
      <c r="CJ122" s="114">
        <f t="shared" si="241"/>
        <v>0</v>
      </c>
      <c r="CK122" s="63"/>
      <c r="CL122" s="114">
        <f t="shared" si="242"/>
        <v>0</v>
      </c>
      <c r="CM122" s="65"/>
      <c r="CN122" s="114">
        <f t="shared" si="253"/>
        <v>0</v>
      </c>
      <c r="CO122" s="63"/>
      <c r="CP122" s="114">
        <f t="shared" si="243"/>
        <v>0</v>
      </c>
      <c r="CQ122" s="63"/>
      <c r="CR122" s="114">
        <f t="shared" si="244"/>
        <v>0</v>
      </c>
      <c r="CS122" s="65"/>
      <c r="CT122" s="114"/>
      <c r="CU122" s="65"/>
      <c r="CV122" s="114"/>
      <c r="CW122" s="65"/>
      <c r="CX122" s="114"/>
      <c r="CY122" s="63"/>
      <c r="CZ122" s="114">
        <f t="shared" si="245"/>
        <v>0</v>
      </c>
      <c r="DA122" s="63"/>
      <c r="DB122" s="114"/>
      <c r="DC122" s="63"/>
      <c r="DD122" s="114">
        <f t="shared" si="254"/>
        <v>0</v>
      </c>
      <c r="DE122" s="65"/>
      <c r="DF122" s="114"/>
      <c r="DG122" s="63"/>
      <c r="DH122" s="114"/>
      <c r="DI122" s="63"/>
      <c r="DJ122" s="114"/>
      <c r="DK122" s="63"/>
      <c r="DL122" s="114"/>
      <c r="DM122" s="63"/>
      <c r="DN122" s="114"/>
      <c r="DO122" s="63"/>
      <c r="DP122" s="114">
        <f t="shared" si="246"/>
        <v>0</v>
      </c>
      <c r="DQ122" s="63"/>
      <c r="DR122" s="114"/>
      <c r="DS122" s="63"/>
      <c r="DT122" s="114"/>
      <c r="DU122" s="63"/>
      <c r="DV122" s="114"/>
      <c r="DW122" s="63"/>
      <c r="DX122" s="114"/>
      <c r="DY122" s="63"/>
      <c r="DZ122" s="114"/>
      <c r="EA122" s="63"/>
      <c r="EB122" s="114">
        <f t="shared" si="247"/>
        <v>0</v>
      </c>
      <c r="EC122" s="63"/>
      <c r="ED122" s="114">
        <f t="shared" si="248"/>
        <v>0</v>
      </c>
      <c r="EE122" s="63"/>
      <c r="EF122" s="114">
        <f t="shared" si="249"/>
        <v>0</v>
      </c>
      <c r="EG122" s="63"/>
      <c r="EH122" s="114">
        <f t="shared" si="250"/>
        <v>0</v>
      </c>
      <c r="EI122" s="63"/>
      <c r="EJ122" s="65"/>
      <c r="EK122" s="63"/>
      <c r="EL122" s="114">
        <f t="shared" si="251"/>
        <v>0</v>
      </c>
      <c r="EM122" s="63"/>
      <c r="EN122" s="114">
        <f t="shared" si="252"/>
        <v>0</v>
      </c>
      <c r="EO122" s="69"/>
      <c r="EP122" s="69"/>
      <c r="EQ122" s="70">
        <f t="shared" si="206"/>
        <v>25</v>
      </c>
      <c r="ER122" s="70">
        <f t="shared" si="206"/>
        <v>2371285.8433599998</v>
      </c>
    </row>
    <row r="123" spans="1:148" s="110" customFormat="1" ht="60" customHeight="1" x14ac:dyDescent="0.25">
      <c r="A123" s="55"/>
      <c r="B123" s="55">
        <v>94</v>
      </c>
      <c r="C123" s="56" t="s">
        <v>377</v>
      </c>
      <c r="D123" s="100" t="s">
        <v>378</v>
      </c>
      <c r="E123" s="58">
        <v>13916</v>
      </c>
      <c r="F123" s="190">
        <v>4.18</v>
      </c>
      <c r="G123" s="136">
        <v>4.1300000000000003E-2</v>
      </c>
      <c r="H123" s="61">
        <v>1</v>
      </c>
      <c r="I123" s="107"/>
      <c r="J123" s="107"/>
      <c r="K123" s="101">
        <v>1.4</v>
      </c>
      <c r="L123" s="101">
        <v>1.68</v>
      </c>
      <c r="M123" s="101">
        <v>2.23</v>
      </c>
      <c r="N123" s="104">
        <v>2.57</v>
      </c>
      <c r="O123" s="63">
        <v>28</v>
      </c>
      <c r="P123" s="114">
        <f t="shared" si="208"/>
        <v>1655635.2371328</v>
      </c>
      <c r="Q123" s="105"/>
      <c r="R123" s="114">
        <f t="shared" si="209"/>
        <v>0</v>
      </c>
      <c r="S123" s="65"/>
      <c r="T123" s="114">
        <f t="shared" si="210"/>
        <v>0</v>
      </c>
      <c r="U123" s="63"/>
      <c r="V123" s="114">
        <f t="shared" si="211"/>
        <v>0</v>
      </c>
      <c r="W123" s="63"/>
      <c r="X123" s="114">
        <f t="shared" si="212"/>
        <v>0</v>
      </c>
      <c r="Y123" s="63"/>
      <c r="Z123" s="65"/>
      <c r="AA123" s="65"/>
      <c r="AB123" s="114">
        <f t="shared" si="213"/>
        <v>0</v>
      </c>
      <c r="AC123" s="65"/>
      <c r="AD123" s="65"/>
      <c r="AE123" s="65"/>
      <c r="AF123" s="114">
        <f t="shared" si="214"/>
        <v>0</v>
      </c>
      <c r="AG123" s="65"/>
      <c r="AH123" s="114">
        <f t="shared" si="215"/>
        <v>0</v>
      </c>
      <c r="AI123" s="65"/>
      <c r="AJ123" s="114">
        <f t="shared" si="216"/>
        <v>0</v>
      </c>
      <c r="AK123" s="63"/>
      <c r="AL123" s="114">
        <f t="shared" si="217"/>
        <v>0</v>
      </c>
      <c r="AM123" s="65"/>
      <c r="AN123" s="65"/>
      <c r="AO123" s="63"/>
      <c r="AP123" s="114">
        <f t="shared" si="218"/>
        <v>0</v>
      </c>
      <c r="AQ123" s="63"/>
      <c r="AR123" s="114">
        <f t="shared" si="219"/>
        <v>0</v>
      </c>
      <c r="AS123" s="65"/>
      <c r="AT123" s="114">
        <f t="shared" si="220"/>
        <v>0</v>
      </c>
      <c r="AU123" s="65"/>
      <c r="AV123" s="114">
        <f t="shared" si="221"/>
        <v>0</v>
      </c>
      <c r="AW123" s="63"/>
      <c r="AX123" s="114">
        <f t="shared" si="222"/>
        <v>0</v>
      </c>
      <c r="AY123" s="63"/>
      <c r="AZ123" s="114">
        <f t="shared" si="223"/>
        <v>0</v>
      </c>
      <c r="BA123" s="63"/>
      <c r="BB123" s="114">
        <f t="shared" si="224"/>
        <v>0</v>
      </c>
      <c r="BC123" s="63"/>
      <c r="BD123" s="114">
        <f t="shared" si="225"/>
        <v>0</v>
      </c>
      <c r="BE123" s="63"/>
      <c r="BF123" s="114">
        <f t="shared" si="226"/>
        <v>0</v>
      </c>
      <c r="BG123" s="63"/>
      <c r="BH123" s="114">
        <f t="shared" si="227"/>
        <v>0</v>
      </c>
      <c r="BI123" s="63"/>
      <c r="BJ123" s="114">
        <f t="shared" si="228"/>
        <v>0</v>
      </c>
      <c r="BK123" s="63"/>
      <c r="BL123" s="114">
        <f t="shared" si="229"/>
        <v>0</v>
      </c>
      <c r="BM123" s="63"/>
      <c r="BN123" s="114">
        <f t="shared" si="230"/>
        <v>0</v>
      </c>
      <c r="BO123" s="63"/>
      <c r="BP123" s="114">
        <f t="shared" si="231"/>
        <v>0</v>
      </c>
      <c r="BQ123" s="63"/>
      <c r="BR123" s="114">
        <f t="shared" si="232"/>
        <v>0</v>
      </c>
      <c r="BS123" s="63"/>
      <c r="BT123" s="114">
        <f t="shared" si="233"/>
        <v>0</v>
      </c>
      <c r="BU123" s="63"/>
      <c r="BV123" s="114">
        <f t="shared" si="234"/>
        <v>0</v>
      </c>
      <c r="BW123" s="63"/>
      <c r="BX123" s="114">
        <f t="shared" si="235"/>
        <v>0</v>
      </c>
      <c r="BY123" s="67"/>
      <c r="BZ123" s="114">
        <f t="shared" si="236"/>
        <v>0</v>
      </c>
      <c r="CA123" s="63"/>
      <c r="CB123" s="114">
        <f t="shared" si="237"/>
        <v>0</v>
      </c>
      <c r="CC123" s="65"/>
      <c r="CD123" s="114">
        <f t="shared" si="238"/>
        <v>0</v>
      </c>
      <c r="CE123" s="63"/>
      <c r="CF123" s="114">
        <f t="shared" si="239"/>
        <v>0</v>
      </c>
      <c r="CG123" s="63"/>
      <c r="CH123" s="114">
        <f t="shared" si="240"/>
        <v>0</v>
      </c>
      <c r="CI123" s="63"/>
      <c r="CJ123" s="114">
        <f t="shared" si="241"/>
        <v>0</v>
      </c>
      <c r="CK123" s="63"/>
      <c r="CL123" s="114">
        <f t="shared" si="242"/>
        <v>0</v>
      </c>
      <c r="CM123" s="65"/>
      <c r="CN123" s="114">
        <f t="shared" si="253"/>
        <v>0</v>
      </c>
      <c r="CO123" s="63"/>
      <c r="CP123" s="114">
        <f t="shared" si="243"/>
        <v>0</v>
      </c>
      <c r="CQ123" s="63"/>
      <c r="CR123" s="114">
        <f t="shared" si="244"/>
        <v>0</v>
      </c>
      <c r="CS123" s="65"/>
      <c r="CT123" s="114"/>
      <c r="CU123" s="65"/>
      <c r="CV123" s="114"/>
      <c r="CW123" s="65"/>
      <c r="CX123" s="114"/>
      <c r="CY123" s="63"/>
      <c r="CZ123" s="114">
        <f t="shared" si="245"/>
        <v>0</v>
      </c>
      <c r="DA123" s="63"/>
      <c r="DB123" s="114"/>
      <c r="DC123" s="63"/>
      <c r="DD123" s="114">
        <f t="shared" si="254"/>
        <v>0</v>
      </c>
      <c r="DE123" s="65"/>
      <c r="DF123" s="114"/>
      <c r="DG123" s="63"/>
      <c r="DH123" s="114"/>
      <c r="DI123" s="63"/>
      <c r="DJ123" s="114"/>
      <c r="DK123" s="63"/>
      <c r="DL123" s="114"/>
      <c r="DM123" s="63"/>
      <c r="DN123" s="114"/>
      <c r="DO123" s="63"/>
      <c r="DP123" s="114">
        <f t="shared" si="246"/>
        <v>0</v>
      </c>
      <c r="DQ123" s="63"/>
      <c r="DR123" s="114"/>
      <c r="DS123" s="63"/>
      <c r="DT123" s="114"/>
      <c r="DU123" s="63"/>
      <c r="DV123" s="114"/>
      <c r="DW123" s="63"/>
      <c r="DX123" s="114"/>
      <c r="DY123" s="63"/>
      <c r="DZ123" s="114"/>
      <c r="EA123" s="63"/>
      <c r="EB123" s="114">
        <f t="shared" si="247"/>
        <v>0</v>
      </c>
      <c r="EC123" s="63"/>
      <c r="ED123" s="114">
        <f t="shared" si="248"/>
        <v>0</v>
      </c>
      <c r="EE123" s="63"/>
      <c r="EF123" s="114">
        <f t="shared" si="249"/>
        <v>0</v>
      </c>
      <c r="EG123" s="63"/>
      <c r="EH123" s="114">
        <f t="shared" si="250"/>
        <v>0</v>
      </c>
      <c r="EI123" s="63"/>
      <c r="EJ123" s="65"/>
      <c r="EK123" s="63"/>
      <c r="EL123" s="114">
        <f t="shared" si="251"/>
        <v>0</v>
      </c>
      <c r="EM123" s="63"/>
      <c r="EN123" s="114">
        <f t="shared" si="252"/>
        <v>0</v>
      </c>
      <c r="EO123" s="69"/>
      <c r="EP123" s="69"/>
      <c r="EQ123" s="70">
        <f t="shared" si="206"/>
        <v>28</v>
      </c>
      <c r="ER123" s="70">
        <f t="shared" si="206"/>
        <v>1655635.2371328</v>
      </c>
    </row>
    <row r="124" spans="1:148" s="110" customFormat="1" ht="60" customHeight="1" x14ac:dyDescent="0.25">
      <c r="A124" s="55"/>
      <c r="B124" s="55">
        <v>95</v>
      </c>
      <c r="C124" s="56" t="s">
        <v>379</v>
      </c>
      <c r="D124" s="100" t="s">
        <v>380</v>
      </c>
      <c r="E124" s="58">
        <v>13916</v>
      </c>
      <c r="F124" s="190">
        <v>5.13</v>
      </c>
      <c r="G124" s="136">
        <v>0.1275</v>
      </c>
      <c r="H124" s="61">
        <v>1</v>
      </c>
      <c r="I124" s="107"/>
      <c r="J124" s="107"/>
      <c r="K124" s="101">
        <v>1.4</v>
      </c>
      <c r="L124" s="101">
        <v>1.68</v>
      </c>
      <c r="M124" s="101">
        <v>2.23</v>
      </c>
      <c r="N124" s="104">
        <v>2.57</v>
      </c>
      <c r="O124" s="63">
        <v>58</v>
      </c>
      <c r="P124" s="114">
        <f t="shared" si="208"/>
        <v>4351735.5386400009</v>
      </c>
      <c r="Q124" s="105"/>
      <c r="R124" s="114">
        <f t="shared" si="209"/>
        <v>0</v>
      </c>
      <c r="S124" s="65"/>
      <c r="T124" s="114">
        <f t="shared" si="210"/>
        <v>0</v>
      </c>
      <c r="U124" s="63"/>
      <c r="V124" s="114">
        <f t="shared" si="211"/>
        <v>0</v>
      </c>
      <c r="W124" s="63"/>
      <c r="X124" s="114">
        <f t="shared" si="212"/>
        <v>0</v>
      </c>
      <c r="Y124" s="63"/>
      <c r="Z124" s="65"/>
      <c r="AA124" s="65"/>
      <c r="AB124" s="114">
        <f t="shared" si="213"/>
        <v>0</v>
      </c>
      <c r="AC124" s="65"/>
      <c r="AD124" s="65"/>
      <c r="AE124" s="65"/>
      <c r="AF124" s="114">
        <f t="shared" si="214"/>
        <v>0</v>
      </c>
      <c r="AG124" s="65"/>
      <c r="AH124" s="114">
        <f t="shared" si="215"/>
        <v>0</v>
      </c>
      <c r="AI124" s="65"/>
      <c r="AJ124" s="114">
        <f t="shared" si="216"/>
        <v>0</v>
      </c>
      <c r="AK124" s="63"/>
      <c r="AL124" s="114">
        <f t="shared" si="217"/>
        <v>0</v>
      </c>
      <c r="AM124" s="65"/>
      <c r="AN124" s="65"/>
      <c r="AO124" s="63"/>
      <c r="AP124" s="114">
        <f t="shared" si="218"/>
        <v>0</v>
      </c>
      <c r="AQ124" s="63"/>
      <c r="AR124" s="114">
        <f t="shared" si="219"/>
        <v>0</v>
      </c>
      <c r="AS124" s="65"/>
      <c r="AT124" s="114">
        <f t="shared" si="220"/>
        <v>0</v>
      </c>
      <c r="AU124" s="65"/>
      <c r="AV124" s="114">
        <f t="shared" si="221"/>
        <v>0</v>
      </c>
      <c r="AW124" s="63"/>
      <c r="AX124" s="114">
        <f t="shared" si="222"/>
        <v>0</v>
      </c>
      <c r="AY124" s="63"/>
      <c r="AZ124" s="114">
        <f t="shared" si="223"/>
        <v>0</v>
      </c>
      <c r="BA124" s="63"/>
      <c r="BB124" s="114">
        <f t="shared" si="224"/>
        <v>0</v>
      </c>
      <c r="BC124" s="63"/>
      <c r="BD124" s="114">
        <f t="shared" si="225"/>
        <v>0</v>
      </c>
      <c r="BE124" s="63"/>
      <c r="BF124" s="114">
        <f t="shared" si="226"/>
        <v>0</v>
      </c>
      <c r="BG124" s="63"/>
      <c r="BH124" s="114">
        <f t="shared" si="227"/>
        <v>0</v>
      </c>
      <c r="BI124" s="63"/>
      <c r="BJ124" s="114">
        <f t="shared" si="228"/>
        <v>0</v>
      </c>
      <c r="BK124" s="63"/>
      <c r="BL124" s="114">
        <f t="shared" si="229"/>
        <v>0</v>
      </c>
      <c r="BM124" s="63"/>
      <c r="BN124" s="114">
        <f t="shared" si="230"/>
        <v>0</v>
      </c>
      <c r="BO124" s="63"/>
      <c r="BP124" s="114">
        <f t="shared" si="231"/>
        <v>0</v>
      </c>
      <c r="BQ124" s="63"/>
      <c r="BR124" s="114">
        <f t="shared" si="232"/>
        <v>0</v>
      </c>
      <c r="BS124" s="63"/>
      <c r="BT124" s="114">
        <f t="shared" si="233"/>
        <v>0</v>
      </c>
      <c r="BU124" s="63"/>
      <c r="BV124" s="114">
        <f t="shared" si="234"/>
        <v>0</v>
      </c>
      <c r="BW124" s="63"/>
      <c r="BX124" s="114">
        <f t="shared" si="235"/>
        <v>0</v>
      </c>
      <c r="BY124" s="67"/>
      <c r="BZ124" s="114">
        <f t="shared" si="236"/>
        <v>0</v>
      </c>
      <c r="CA124" s="63"/>
      <c r="CB124" s="114">
        <f t="shared" si="237"/>
        <v>0</v>
      </c>
      <c r="CC124" s="65"/>
      <c r="CD124" s="114">
        <f t="shared" si="238"/>
        <v>0</v>
      </c>
      <c r="CE124" s="63"/>
      <c r="CF124" s="114">
        <f t="shared" si="239"/>
        <v>0</v>
      </c>
      <c r="CG124" s="63"/>
      <c r="CH124" s="114">
        <f t="shared" si="240"/>
        <v>0</v>
      </c>
      <c r="CI124" s="63"/>
      <c r="CJ124" s="114">
        <f t="shared" si="241"/>
        <v>0</v>
      </c>
      <c r="CK124" s="63"/>
      <c r="CL124" s="114">
        <f t="shared" si="242"/>
        <v>0</v>
      </c>
      <c r="CM124" s="65"/>
      <c r="CN124" s="114">
        <f t="shared" si="253"/>
        <v>0</v>
      </c>
      <c r="CO124" s="63"/>
      <c r="CP124" s="114">
        <f t="shared" si="243"/>
        <v>0</v>
      </c>
      <c r="CQ124" s="63"/>
      <c r="CR124" s="114">
        <f t="shared" si="244"/>
        <v>0</v>
      </c>
      <c r="CS124" s="65"/>
      <c r="CT124" s="114"/>
      <c r="CU124" s="65"/>
      <c r="CV124" s="114"/>
      <c r="CW124" s="65"/>
      <c r="CX124" s="114"/>
      <c r="CY124" s="63"/>
      <c r="CZ124" s="114">
        <f t="shared" si="245"/>
        <v>0</v>
      </c>
      <c r="DA124" s="63"/>
      <c r="DB124" s="114"/>
      <c r="DC124" s="63"/>
      <c r="DD124" s="114">
        <f t="shared" si="254"/>
        <v>0</v>
      </c>
      <c r="DE124" s="65"/>
      <c r="DF124" s="114"/>
      <c r="DG124" s="63"/>
      <c r="DH124" s="114"/>
      <c r="DI124" s="63"/>
      <c r="DJ124" s="114"/>
      <c r="DK124" s="63"/>
      <c r="DL124" s="114"/>
      <c r="DM124" s="63"/>
      <c r="DN124" s="114"/>
      <c r="DO124" s="63"/>
      <c r="DP124" s="114">
        <f t="shared" si="246"/>
        <v>0</v>
      </c>
      <c r="DQ124" s="63"/>
      <c r="DR124" s="114"/>
      <c r="DS124" s="63"/>
      <c r="DT124" s="114"/>
      <c r="DU124" s="63"/>
      <c r="DV124" s="114"/>
      <c r="DW124" s="63"/>
      <c r="DX124" s="114"/>
      <c r="DY124" s="63"/>
      <c r="DZ124" s="114"/>
      <c r="EA124" s="63"/>
      <c r="EB124" s="114">
        <f t="shared" si="247"/>
        <v>0</v>
      </c>
      <c r="EC124" s="63"/>
      <c r="ED124" s="114">
        <f t="shared" si="248"/>
        <v>0</v>
      </c>
      <c r="EE124" s="63"/>
      <c r="EF124" s="114">
        <f t="shared" si="249"/>
        <v>0</v>
      </c>
      <c r="EG124" s="63"/>
      <c r="EH124" s="114">
        <f t="shared" si="250"/>
        <v>0</v>
      </c>
      <c r="EI124" s="63"/>
      <c r="EJ124" s="65"/>
      <c r="EK124" s="63"/>
      <c r="EL124" s="114">
        <f t="shared" si="251"/>
        <v>0</v>
      </c>
      <c r="EM124" s="63"/>
      <c r="EN124" s="114">
        <f t="shared" si="252"/>
        <v>0</v>
      </c>
      <c r="EO124" s="69"/>
      <c r="EP124" s="69"/>
      <c r="EQ124" s="70">
        <f t="shared" si="206"/>
        <v>58</v>
      </c>
      <c r="ER124" s="70">
        <f t="shared" si="206"/>
        <v>4351735.5386400009</v>
      </c>
    </row>
    <row r="125" spans="1:148" s="110" customFormat="1" ht="60" customHeight="1" x14ac:dyDescent="0.25">
      <c r="A125" s="55"/>
      <c r="B125" s="55">
        <v>96</v>
      </c>
      <c r="C125" s="56" t="s">
        <v>381</v>
      </c>
      <c r="D125" s="100" t="s">
        <v>382</v>
      </c>
      <c r="E125" s="58">
        <v>13916</v>
      </c>
      <c r="F125" s="190">
        <v>6.88</v>
      </c>
      <c r="G125" s="136">
        <v>0.2253</v>
      </c>
      <c r="H125" s="61">
        <v>1</v>
      </c>
      <c r="I125" s="107"/>
      <c r="J125" s="107"/>
      <c r="K125" s="101">
        <v>1.4</v>
      </c>
      <c r="L125" s="101">
        <v>1.68</v>
      </c>
      <c r="M125" s="101">
        <v>2.23</v>
      </c>
      <c r="N125" s="104">
        <v>2.57</v>
      </c>
      <c r="O125" s="63">
        <v>53</v>
      </c>
      <c r="P125" s="114">
        <f t="shared" si="208"/>
        <v>5531628.8812287999</v>
      </c>
      <c r="Q125" s="105"/>
      <c r="R125" s="114">
        <f t="shared" si="209"/>
        <v>0</v>
      </c>
      <c r="S125" s="65"/>
      <c r="T125" s="114">
        <f t="shared" si="210"/>
        <v>0</v>
      </c>
      <c r="U125" s="63"/>
      <c r="V125" s="114">
        <f t="shared" si="211"/>
        <v>0</v>
      </c>
      <c r="W125" s="63"/>
      <c r="X125" s="114">
        <f t="shared" si="212"/>
        <v>0</v>
      </c>
      <c r="Y125" s="63"/>
      <c r="Z125" s="65"/>
      <c r="AA125" s="65"/>
      <c r="AB125" s="114">
        <f t="shared" si="213"/>
        <v>0</v>
      </c>
      <c r="AC125" s="65"/>
      <c r="AD125" s="65"/>
      <c r="AE125" s="65"/>
      <c r="AF125" s="114">
        <f t="shared" si="214"/>
        <v>0</v>
      </c>
      <c r="AG125" s="65"/>
      <c r="AH125" s="114">
        <f t="shared" si="215"/>
        <v>0</v>
      </c>
      <c r="AI125" s="65"/>
      <c r="AJ125" s="114">
        <f t="shared" si="216"/>
        <v>0</v>
      </c>
      <c r="AK125" s="63"/>
      <c r="AL125" s="114">
        <f t="shared" si="217"/>
        <v>0</v>
      </c>
      <c r="AM125" s="65"/>
      <c r="AN125" s="65"/>
      <c r="AO125" s="63"/>
      <c r="AP125" s="114">
        <f t="shared" si="218"/>
        <v>0</v>
      </c>
      <c r="AQ125" s="63"/>
      <c r="AR125" s="114">
        <f t="shared" si="219"/>
        <v>0</v>
      </c>
      <c r="AS125" s="65"/>
      <c r="AT125" s="114">
        <f t="shared" si="220"/>
        <v>0</v>
      </c>
      <c r="AU125" s="65"/>
      <c r="AV125" s="114">
        <f t="shared" si="221"/>
        <v>0</v>
      </c>
      <c r="AW125" s="63"/>
      <c r="AX125" s="114">
        <f t="shared" si="222"/>
        <v>0</v>
      </c>
      <c r="AY125" s="63"/>
      <c r="AZ125" s="114">
        <f t="shared" si="223"/>
        <v>0</v>
      </c>
      <c r="BA125" s="63"/>
      <c r="BB125" s="114">
        <f t="shared" si="224"/>
        <v>0</v>
      </c>
      <c r="BC125" s="63"/>
      <c r="BD125" s="114">
        <f t="shared" si="225"/>
        <v>0</v>
      </c>
      <c r="BE125" s="63"/>
      <c r="BF125" s="114">
        <f t="shared" si="226"/>
        <v>0</v>
      </c>
      <c r="BG125" s="63"/>
      <c r="BH125" s="114">
        <f t="shared" si="227"/>
        <v>0</v>
      </c>
      <c r="BI125" s="63"/>
      <c r="BJ125" s="114">
        <f t="shared" si="228"/>
        <v>0</v>
      </c>
      <c r="BK125" s="63"/>
      <c r="BL125" s="114">
        <f t="shared" si="229"/>
        <v>0</v>
      </c>
      <c r="BM125" s="63"/>
      <c r="BN125" s="114">
        <f t="shared" si="230"/>
        <v>0</v>
      </c>
      <c r="BO125" s="63"/>
      <c r="BP125" s="114">
        <f t="shared" si="231"/>
        <v>0</v>
      </c>
      <c r="BQ125" s="63"/>
      <c r="BR125" s="114">
        <f t="shared" si="232"/>
        <v>0</v>
      </c>
      <c r="BS125" s="63"/>
      <c r="BT125" s="114">
        <f t="shared" si="233"/>
        <v>0</v>
      </c>
      <c r="BU125" s="63"/>
      <c r="BV125" s="114">
        <f t="shared" si="234"/>
        <v>0</v>
      </c>
      <c r="BW125" s="63"/>
      <c r="BX125" s="114">
        <f t="shared" si="235"/>
        <v>0</v>
      </c>
      <c r="BY125" s="67"/>
      <c r="BZ125" s="114">
        <f t="shared" si="236"/>
        <v>0</v>
      </c>
      <c r="CA125" s="63"/>
      <c r="CB125" s="114">
        <f t="shared" si="237"/>
        <v>0</v>
      </c>
      <c r="CC125" s="65"/>
      <c r="CD125" s="114">
        <f t="shared" si="238"/>
        <v>0</v>
      </c>
      <c r="CE125" s="63"/>
      <c r="CF125" s="114">
        <f t="shared" si="239"/>
        <v>0</v>
      </c>
      <c r="CG125" s="63"/>
      <c r="CH125" s="114">
        <f t="shared" si="240"/>
        <v>0</v>
      </c>
      <c r="CI125" s="63"/>
      <c r="CJ125" s="114">
        <f t="shared" si="241"/>
        <v>0</v>
      </c>
      <c r="CK125" s="63"/>
      <c r="CL125" s="114">
        <f t="shared" si="242"/>
        <v>0</v>
      </c>
      <c r="CM125" s="65"/>
      <c r="CN125" s="114">
        <f t="shared" si="253"/>
        <v>0</v>
      </c>
      <c r="CO125" s="63"/>
      <c r="CP125" s="114">
        <f t="shared" si="243"/>
        <v>0</v>
      </c>
      <c r="CQ125" s="63"/>
      <c r="CR125" s="114">
        <f t="shared" si="244"/>
        <v>0</v>
      </c>
      <c r="CS125" s="65"/>
      <c r="CT125" s="114"/>
      <c r="CU125" s="65"/>
      <c r="CV125" s="114"/>
      <c r="CW125" s="65"/>
      <c r="CX125" s="114"/>
      <c r="CY125" s="63"/>
      <c r="CZ125" s="114">
        <f t="shared" si="245"/>
        <v>0</v>
      </c>
      <c r="DA125" s="63"/>
      <c r="DB125" s="114"/>
      <c r="DC125" s="63"/>
      <c r="DD125" s="114">
        <f t="shared" si="254"/>
        <v>0</v>
      </c>
      <c r="DE125" s="65"/>
      <c r="DF125" s="114"/>
      <c r="DG125" s="63"/>
      <c r="DH125" s="114"/>
      <c r="DI125" s="63"/>
      <c r="DJ125" s="114"/>
      <c r="DK125" s="63"/>
      <c r="DL125" s="114"/>
      <c r="DM125" s="63"/>
      <c r="DN125" s="114"/>
      <c r="DO125" s="63"/>
      <c r="DP125" s="114">
        <f t="shared" si="246"/>
        <v>0</v>
      </c>
      <c r="DQ125" s="63"/>
      <c r="DR125" s="114"/>
      <c r="DS125" s="63"/>
      <c r="DT125" s="114"/>
      <c r="DU125" s="63"/>
      <c r="DV125" s="114"/>
      <c r="DW125" s="63"/>
      <c r="DX125" s="114"/>
      <c r="DY125" s="63"/>
      <c r="DZ125" s="114"/>
      <c r="EA125" s="63"/>
      <c r="EB125" s="114">
        <f t="shared" si="247"/>
        <v>0</v>
      </c>
      <c r="EC125" s="63"/>
      <c r="ED125" s="114">
        <f t="shared" si="248"/>
        <v>0</v>
      </c>
      <c r="EE125" s="63"/>
      <c r="EF125" s="114">
        <f t="shared" si="249"/>
        <v>0</v>
      </c>
      <c r="EG125" s="63"/>
      <c r="EH125" s="114">
        <f t="shared" si="250"/>
        <v>0</v>
      </c>
      <c r="EI125" s="63"/>
      <c r="EJ125" s="65"/>
      <c r="EK125" s="63"/>
      <c r="EL125" s="114">
        <f t="shared" si="251"/>
        <v>0</v>
      </c>
      <c r="EM125" s="63"/>
      <c r="EN125" s="114">
        <f t="shared" si="252"/>
        <v>0</v>
      </c>
      <c r="EO125" s="69"/>
      <c r="EP125" s="69"/>
      <c r="EQ125" s="70">
        <f t="shared" si="206"/>
        <v>53</v>
      </c>
      <c r="ER125" s="70">
        <f t="shared" si="206"/>
        <v>5531628.8812287999</v>
      </c>
    </row>
    <row r="126" spans="1:148" s="110" customFormat="1" ht="60" customHeight="1" x14ac:dyDescent="0.25">
      <c r="A126" s="55"/>
      <c r="B126" s="55">
        <v>97</v>
      </c>
      <c r="C126" s="56" t="s">
        <v>383</v>
      </c>
      <c r="D126" s="100" t="s">
        <v>384</v>
      </c>
      <c r="E126" s="58">
        <v>13916</v>
      </c>
      <c r="F126" s="190">
        <v>10.029999999999999</v>
      </c>
      <c r="G126" s="136">
        <v>0.31490000000000001</v>
      </c>
      <c r="H126" s="61">
        <v>1</v>
      </c>
      <c r="I126" s="107"/>
      <c r="J126" s="107"/>
      <c r="K126" s="101">
        <v>1.4</v>
      </c>
      <c r="L126" s="101">
        <v>1.68</v>
      </c>
      <c r="M126" s="101">
        <v>2.23</v>
      </c>
      <c r="N126" s="104">
        <v>2.57</v>
      </c>
      <c r="O126" s="63">
        <v>19</v>
      </c>
      <c r="P126" s="114">
        <f t="shared" si="208"/>
        <v>2986014.5282351999</v>
      </c>
      <c r="Q126" s="105"/>
      <c r="R126" s="114">
        <f t="shared" si="209"/>
        <v>0</v>
      </c>
      <c r="S126" s="65"/>
      <c r="T126" s="114">
        <f t="shared" si="210"/>
        <v>0</v>
      </c>
      <c r="U126" s="63"/>
      <c r="V126" s="114">
        <f t="shared" si="211"/>
        <v>0</v>
      </c>
      <c r="W126" s="63"/>
      <c r="X126" s="114">
        <f t="shared" si="212"/>
        <v>0</v>
      </c>
      <c r="Y126" s="63"/>
      <c r="Z126" s="65"/>
      <c r="AA126" s="65"/>
      <c r="AB126" s="114">
        <f t="shared" si="213"/>
        <v>0</v>
      </c>
      <c r="AC126" s="65"/>
      <c r="AD126" s="65"/>
      <c r="AE126" s="65"/>
      <c r="AF126" s="114">
        <f t="shared" si="214"/>
        <v>0</v>
      </c>
      <c r="AG126" s="65"/>
      <c r="AH126" s="114">
        <f t="shared" si="215"/>
        <v>0</v>
      </c>
      <c r="AI126" s="65"/>
      <c r="AJ126" s="114">
        <f t="shared" si="216"/>
        <v>0</v>
      </c>
      <c r="AK126" s="63"/>
      <c r="AL126" s="114">
        <f t="shared" si="217"/>
        <v>0</v>
      </c>
      <c r="AM126" s="65"/>
      <c r="AN126" s="65"/>
      <c r="AO126" s="63"/>
      <c r="AP126" s="114">
        <f t="shared" si="218"/>
        <v>0</v>
      </c>
      <c r="AQ126" s="63"/>
      <c r="AR126" s="114">
        <f t="shared" si="219"/>
        <v>0</v>
      </c>
      <c r="AS126" s="65"/>
      <c r="AT126" s="114">
        <f t="shared" si="220"/>
        <v>0</v>
      </c>
      <c r="AU126" s="65"/>
      <c r="AV126" s="114">
        <f t="shared" si="221"/>
        <v>0</v>
      </c>
      <c r="AW126" s="63"/>
      <c r="AX126" s="114">
        <f t="shared" si="222"/>
        <v>0</v>
      </c>
      <c r="AY126" s="63"/>
      <c r="AZ126" s="114">
        <f t="shared" si="223"/>
        <v>0</v>
      </c>
      <c r="BA126" s="63"/>
      <c r="BB126" s="114">
        <f t="shared" si="224"/>
        <v>0</v>
      </c>
      <c r="BC126" s="63"/>
      <c r="BD126" s="114">
        <f t="shared" si="225"/>
        <v>0</v>
      </c>
      <c r="BE126" s="63"/>
      <c r="BF126" s="114">
        <f t="shared" si="226"/>
        <v>0</v>
      </c>
      <c r="BG126" s="63"/>
      <c r="BH126" s="114">
        <f t="shared" si="227"/>
        <v>0</v>
      </c>
      <c r="BI126" s="63"/>
      <c r="BJ126" s="114">
        <f t="shared" si="228"/>
        <v>0</v>
      </c>
      <c r="BK126" s="63"/>
      <c r="BL126" s="114">
        <f t="shared" si="229"/>
        <v>0</v>
      </c>
      <c r="BM126" s="63"/>
      <c r="BN126" s="114">
        <f t="shared" si="230"/>
        <v>0</v>
      </c>
      <c r="BO126" s="63"/>
      <c r="BP126" s="114">
        <f t="shared" si="231"/>
        <v>0</v>
      </c>
      <c r="BQ126" s="63"/>
      <c r="BR126" s="114">
        <f t="shared" si="232"/>
        <v>0</v>
      </c>
      <c r="BS126" s="63"/>
      <c r="BT126" s="114">
        <f t="shared" si="233"/>
        <v>0</v>
      </c>
      <c r="BU126" s="63"/>
      <c r="BV126" s="114">
        <f t="shared" si="234"/>
        <v>0</v>
      </c>
      <c r="BW126" s="63"/>
      <c r="BX126" s="114">
        <f t="shared" si="235"/>
        <v>0</v>
      </c>
      <c r="BY126" s="67"/>
      <c r="BZ126" s="114">
        <f t="shared" si="236"/>
        <v>0</v>
      </c>
      <c r="CA126" s="63"/>
      <c r="CB126" s="114">
        <f t="shared" si="237"/>
        <v>0</v>
      </c>
      <c r="CC126" s="65"/>
      <c r="CD126" s="114">
        <f t="shared" si="238"/>
        <v>0</v>
      </c>
      <c r="CE126" s="63"/>
      <c r="CF126" s="114">
        <f t="shared" si="239"/>
        <v>0</v>
      </c>
      <c r="CG126" s="63"/>
      <c r="CH126" s="114">
        <f t="shared" si="240"/>
        <v>0</v>
      </c>
      <c r="CI126" s="63"/>
      <c r="CJ126" s="114">
        <f t="shared" si="241"/>
        <v>0</v>
      </c>
      <c r="CK126" s="63"/>
      <c r="CL126" s="114">
        <f t="shared" si="242"/>
        <v>0</v>
      </c>
      <c r="CM126" s="65"/>
      <c r="CN126" s="114">
        <f t="shared" si="253"/>
        <v>0</v>
      </c>
      <c r="CO126" s="63"/>
      <c r="CP126" s="114">
        <f t="shared" si="243"/>
        <v>0</v>
      </c>
      <c r="CQ126" s="63"/>
      <c r="CR126" s="114">
        <f t="shared" si="244"/>
        <v>0</v>
      </c>
      <c r="CS126" s="65"/>
      <c r="CT126" s="114"/>
      <c r="CU126" s="65"/>
      <c r="CV126" s="114"/>
      <c r="CW126" s="65"/>
      <c r="CX126" s="114"/>
      <c r="CY126" s="63"/>
      <c r="CZ126" s="114">
        <f t="shared" si="245"/>
        <v>0</v>
      </c>
      <c r="DA126" s="63"/>
      <c r="DB126" s="114"/>
      <c r="DC126" s="63"/>
      <c r="DD126" s="114">
        <f t="shared" si="254"/>
        <v>0</v>
      </c>
      <c r="DE126" s="65"/>
      <c r="DF126" s="114"/>
      <c r="DG126" s="63"/>
      <c r="DH126" s="114"/>
      <c r="DI126" s="63"/>
      <c r="DJ126" s="114"/>
      <c r="DK126" s="63"/>
      <c r="DL126" s="114"/>
      <c r="DM126" s="63"/>
      <c r="DN126" s="114"/>
      <c r="DO126" s="63"/>
      <c r="DP126" s="114">
        <f t="shared" si="246"/>
        <v>0</v>
      </c>
      <c r="DQ126" s="63"/>
      <c r="DR126" s="114"/>
      <c r="DS126" s="63"/>
      <c r="DT126" s="114"/>
      <c r="DU126" s="63"/>
      <c r="DV126" s="114"/>
      <c r="DW126" s="63"/>
      <c r="DX126" s="114"/>
      <c r="DY126" s="63"/>
      <c r="DZ126" s="114"/>
      <c r="EA126" s="63"/>
      <c r="EB126" s="114">
        <f t="shared" si="247"/>
        <v>0</v>
      </c>
      <c r="EC126" s="63"/>
      <c r="ED126" s="114">
        <f t="shared" si="248"/>
        <v>0</v>
      </c>
      <c r="EE126" s="63"/>
      <c r="EF126" s="114">
        <f t="shared" si="249"/>
        <v>0</v>
      </c>
      <c r="EG126" s="63"/>
      <c r="EH126" s="114">
        <f t="shared" si="250"/>
        <v>0</v>
      </c>
      <c r="EI126" s="63"/>
      <c r="EJ126" s="65"/>
      <c r="EK126" s="63"/>
      <c r="EL126" s="114">
        <f t="shared" si="251"/>
        <v>0</v>
      </c>
      <c r="EM126" s="63"/>
      <c r="EN126" s="114">
        <f t="shared" si="252"/>
        <v>0</v>
      </c>
      <c r="EO126" s="69"/>
      <c r="EP126" s="69"/>
      <c r="EQ126" s="70">
        <f t="shared" si="206"/>
        <v>19</v>
      </c>
      <c r="ER126" s="70">
        <f t="shared" si="206"/>
        <v>2986014.5282351999</v>
      </c>
    </row>
    <row r="127" spans="1:148" s="110" customFormat="1" ht="60" customHeight="1" x14ac:dyDescent="0.25">
      <c r="A127" s="55"/>
      <c r="B127" s="55">
        <v>98</v>
      </c>
      <c r="C127" s="56" t="s">
        <v>385</v>
      </c>
      <c r="D127" s="100" t="s">
        <v>386</v>
      </c>
      <c r="E127" s="58">
        <v>13916</v>
      </c>
      <c r="F127" s="190">
        <v>34.21</v>
      </c>
      <c r="G127" s="136">
        <v>4.1999999999999997E-3</v>
      </c>
      <c r="H127" s="61">
        <v>1</v>
      </c>
      <c r="I127" s="107"/>
      <c r="J127" s="107"/>
      <c r="K127" s="101">
        <v>1.4</v>
      </c>
      <c r="L127" s="101">
        <v>1.68</v>
      </c>
      <c r="M127" s="101">
        <v>2.23</v>
      </c>
      <c r="N127" s="104">
        <v>2.57</v>
      </c>
      <c r="O127" s="63">
        <v>4</v>
      </c>
      <c r="P127" s="114">
        <f>(O127*$E127*$F127*((1-$G127)+$G127*$K127*$H127))</f>
        <v>1907464.6059392001</v>
      </c>
      <c r="Q127" s="105"/>
      <c r="R127" s="114">
        <f t="shared" si="209"/>
        <v>0</v>
      </c>
      <c r="S127" s="65"/>
      <c r="T127" s="114">
        <f t="shared" si="210"/>
        <v>0</v>
      </c>
      <c r="U127" s="63"/>
      <c r="V127" s="114">
        <f t="shared" si="211"/>
        <v>0</v>
      </c>
      <c r="W127" s="63"/>
      <c r="X127" s="114">
        <f t="shared" si="212"/>
        <v>0</v>
      </c>
      <c r="Y127" s="63"/>
      <c r="Z127" s="65"/>
      <c r="AA127" s="65"/>
      <c r="AB127" s="114">
        <f t="shared" si="213"/>
        <v>0</v>
      </c>
      <c r="AC127" s="65"/>
      <c r="AD127" s="65"/>
      <c r="AE127" s="65"/>
      <c r="AF127" s="114">
        <f t="shared" si="214"/>
        <v>0</v>
      </c>
      <c r="AG127" s="65"/>
      <c r="AH127" s="114">
        <f t="shared" si="215"/>
        <v>0</v>
      </c>
      <c r="AI127" s="65"/>
      <c r="AJ127" s="114">
        <f t="shared" si="216"/>
        <v>0</v>
      </c>
      <c r="AK127" s="63"/>
      <c r="AL127" s="114">
        <f t="shared" si="217"/>
        <v>0</v>
      </c>
      <c r="AM127" s="65"/>
      <c r="AN127" s="65"/>
      <c r="AO127" s="63"/>
      <c r="AP127" s="114">
        <f t="shared" si="218"/>
        <v>0</v>
      </c>
      <c r="AQ127" s="63"/>
      <c r="AR127" s="114">
        <f t="shared" si="219"/>
        <v>0</v>
      </c>
      <c r="AS127" s="65"/>
      <c r="AT127" s="114">
        <f t="shared" si="220"/>
        <v>0</v>
      </c>
      <c r="AU127" s="65"/>
      <c r="AV127" s="114">
        <f t="shared" si="221"/>
        <v>0</v>
      </c>
      <c r="AW127" s="63"/>
      <c r="AX127" s="114">
        <f t="shared" si="222"/>
        <v>0</v>
      </c>
      <c r="AY127" s="63"/>
      <c r="AZ127" s="114">
        <f t="shared" si="223"/>
        <v>0</v>
      </c>
      <c r="BA127" s="63"/>
      <c r="BB127" s="114">
        <f t="shared" si="224"/>
        <v>0</v>
      </c>
      <c r="BC127" s="63"/>
      <c r="BD127" s="114">
        <f t="shared" si="225"/>
        <v>0</v>
      </c>
      <c r="BE127" s="63"/>
      <c r="BF127" s="114">
        <f t="shared" si="226"/>
        <v>0</v>
      </c>
      <c r="BG127" s="63"/>
      <c r="BH127" s="114">
        <f t="shared" si="227"/>
        <v>0</v>
      </c>
      <c r="BI127" s="63"/>
      <c r="BJ127" s="114">
        <f t="shared" si="228"/>
        <v>0</v>
      </c>
      <c r="BK127" s="63"/>
      <c r="BL127" s="114">
        <f t="shared" si="229"/>
        <v>0</v>
      </c>
      <c r="BM127" s="63"/>
      <c r="BN127" s="114">
        <f t="shared" si="230"/>
        <v>0</v>
      </c>
      <c r="BO127" s="63"/>
      <c r="BP127" s="114">
        <f t="shared" si="231"/>
        <v>0</v>
      </c>
      <c r="BQ127" s="63"/>
      <c r="BR127" s="114">
        <f t="shared" si="232"/>
        <v>0</v>
      </c>
      <c r="BS127" s="63"/>
      <c r="BT127" s="114">
        <f t="shared" si="233"/>
        <v>0</v>
      </c>
      <c r="BU127" s="63"/>
      <c r="BV127" s="114">
        <f t="shared" si="234"/>
        <v>0</v>
      </c>
      <c r="BW127" s="63"/>
      <c r="BX127" s="114">
        <f t="shared" si="235"/>
        <v>0</v>
      </c>
      <c r="BY127" s="67"/>
      <c r="BZ127" s="114">
        <f t="shared" si="236"/>
        <v>0</v>
      </c>
      <c r="CA127" s="63"/>
      <c r="CB127" s="114">
        <f t="shared" si="237"/>
        <v>0</v>
      </c>
      <c r="CC127" s="65"/>
      <c r="CD127" s="114">
        <f t="shared" si="238"/>
        <v>0</v>
      </c>
      <c r="CE127" s="63"/>
      <c r="CF127" s="114">
        <f t="shared" si="239"/>
        <v>0</v>
      </c>
      <c r="CG127" s="63"/>
      <c r="CH127" s="114">
        <f t="shared" si="240"/>
        <v>0</v>
      </c>
      <c r="CI127" s="63"/>
      <c r="CJ127" s="114">
        <f t="shared" si="241"/>
        <v>0</v>
      </c>
      <c r="CK127" s="63"/>
      <c r="CL127" s="114">
        <f t="shared" si="242"/>
        <v>0</v>
      </c>
      <c r="CM127" s="65"/>
      <c r="CN127" s="114">
        <f t="shared" si="253"/>
        <v>0</v>
      </c>
      <c r="CO127" s="63"/>
      <c r="CP127" s="114">
        <f t="shared" si="243"/>
        <v>0</v>
      </c>
      <c r="CQ127" s="63"/>
      <c r="CR127" s="114">
        <f t="shared" si="244"/>
        <v>0</v>
      </c>
      <c r="CS127" s="65"/>
      <c r="CT127" s="114"/>
      <c r="CU127" s="65"/>
      <c r="CV127" s="114"/>
      <c r="CW127" s="65"/>
      <c r="CX127" s="114"/>
      <c r="CY127" s="63"/>
      <c r="CZ127" s="114">
        <f t="shared" si="245"/>
        <v>0</v>
      </c>
      <c r="DA127" s="63"/>
      <c r="DB127" s="114"/>
      <c r="DC127" s="63"/>
      <c r="DD127" s="114">
        <f t="shared" si="254"/>
        <v>0</v>
      </c>
      <c r="DE127" s="65"/>
      <c r="DF127" s="114"/>
      <c r="DG127" s="63"/>
      <c r="DH127" s="114"/>
      <c r="DI127" s="63"/>
      <c r="DJ127" s="114"/>
      <c r="DK127" s="63"/>
      <c r="DL127" s="114"/>
      <c r="DM127" s="63"/>
      <c r="DN127" s="114"/>
      <c r="DO127" s="63"/>
      <c r="DP127" s="114">
        <f t="shared" si="246"/>
        <v>0</v>
      </c>
      <c r="DQ127" s="63"/>
      <c r="DR127" s="114"/>
      <c r="DS127" s="63"/>
      <c r="DT127" s="114"/>
      <c r="DU127" s="63"/>
      <c r="DV127" s="114"/>
      <c r="DW127" s="63"/>
      <c r="DX127" s="114"/>
      <c r="DY127" s="63"/>
      <c r="DZ127" s="114"/>
      <c r="EA127" s="63"/>
      <c r="EB127" s="114">
        <f t="shared" si="247"/>
        <v>0</v>
      </c>
      <c r="EC127" s="63"/>
      <c r="ED127" s="114">
        <f t="shared" si="248"/>
        <v>0</v>
      </c>
      <c r="EE127" s="63"/>
      <c r="EF127" s="114">
        <f t="shared" si="249"/>
        <v>0</v>
      </c>
      <c r="EG127" s="63"/>
      <c r="EH127" s="114">
        <f t="shared" si="250"/>
        <v>0</v>
      </c>
      <c r="EI127" s="63"/>
      <c r="EJ127" s="65"/>
      <c r="EK127" s="63"/>
      <c r="EL127" s="114">
        <f t="shared" si="251"/>
        <v>0</v>
      </c>
      <c r="EM127" s="63"/>
      <c r="EN127" s="114">
        <f t="shared" si="252"/>
        <v>0</v>
      </c>
      <c r="EO127" s="69"/>
      <c r="EP127" s="69"/>
      <c r="EQ127" s="70">
        <f t="shared" si="206"/>
        <v>4</v>
      </c>
      <c r="ER127" s="70">
        <f t="shared" si="206"/>
        <v>1907464.6059392001</v>
      </c>
    </row>
    <row r="128" spans="1:148" s="110" customFormat="1" ht="60" customHeight="1" x14ac:dyDescent="0.25">
      <c r="A128" s="55"/>
      <c r="B128" s="55">
        <v>99</v>
      </c>
      <c r="C128" s="56" t="s">
        <v>387</v>
      </c>
      <c r="D128" s="100" t="s">
        <v>388</v>
      </c>
      <c r="E128" s="58">
        <v>13916</v>
      </c>
      <c r="F128" s="190">
        <v>35</v>
      </c>
      <c r="G128" s="136">
        <v>1.5599999999999999E-2</v>
      </c>
      <c r="H128" s="61">
        <v>1</v>
      </c>
      <c r="I128" s="107"/>
      <c r="J128" s="107"/>
      <c r="K128" s="101">
        <v>1.4</v>
      </c>
      <c r="L128" s="101">
        <v>1.68</v>
      </c>
      <c r="M128" s="101">
        <v>2.23</v>
      </c>
      <c r="N128" s="104">
        <v>2.57</v>
      </c>
      <c r="O128" s="63">
        <v>17</v>
      </c>
      <c r="P128" s="114">
        <f t="shared" si="208"/>
        <v>8331687.3248000005</v>
      </c>
      <c r="Q128" s="105"/>
      <c r="R128" s="114">
        <f t="shared" si="209"/>
        <v>0</v>
      </c>
      <c r="S128" s="65"/>
      <c r="T128" s="114">
        <f t="shared" si="210"/>
        <v>0</v>
      </c>
      <c r="U128" s="63"/>
      <c r="V128" s="114">
        <f t="shared" si="211"/>
        <v>0</v>
      </c>
      <c r="W128" s="63"/>
      <c r="X128" s="114">
        <f t="shared" si="212"/>
        <v>0</v>
      </c>
      <c r="Y128" s="63"/>
      <c r="Z128" s="65"/>
      <c r="AA128" s="65"/>
      <c r="AB128" s="114">
        <f t="shared" si="213"/>
        <v>0</v>
      </c>
      <c r="AC128" s="65"/>
      <c r="AD128" s="65"/>
      <c r="AE128" s="65"/>
      <c r="AF128" s="114">
        <f t="shared" si="214"/>
        <v>0</v>
      </c>
      <c r="AG128" s="65"/>
      <c r="AH128" s="114">
        <f t="shared" si="215"/>
        <v>0</v>
      </c>
      <c r="AI128" s="65"/>
      <c r="AJ128" s="114">
        <f t="shared" si="216"/>
        <v>0</v>
      </c>
      <c r="AK128" s="63"/>
      <c r="AL128" s="114">
        <f t="shared" si="217"/>
        <v>0</v>
      </c>
      <c r="AM128" s="65"/>
      <c r="AN128" s="65"/>
      <c r="AO128" s="63"/>
      <c r="AP128" s="114">
        <f t="shared" si="218"/>
        <v>0</v>
      </c>
      <c r="AQ128" s="63"/>
      <c r="AR128" s="114">
        <f t="shared" si="219"/>
        <v>0</v>
      </c>
      <c r="AS128" s="65"/>
      <c r="AT128" s="114">
        <f t="shared" si="220"/>
        <v>0</v>
      </c>
      <c r="AU128" s="65"/>
      <c r="AV128" s="114">
        <f t="shared" si="221"/>
        <v>0</v>
      </c>
      <c r="AW128" s="63"/>
      <c r="AX128" s="114">
        <f t="shared" si="222"/>
        <v>0</v>
      </c>
      <c r="AY128" s="63"/>
      <c r="AZ128" s="114">
        <f t="shared" si="223"/>
        <v>0</v>
      </c>
      <c r="BA128" s="63"/>
      <c r="BB128" s="114">
        <f t="shared" si="224"/>
        <v>0</v>
      </c>
      <c r="BC128" s="63"/>
      <c r="BD128" s="114">
        <f t="shared" si="225"/>
        <v>0</v>
      </c>
      <c r="BE128" s="63"/>
      <c r="BF128" s="114">
        <f t="shared" si="226"/>
        <v>0</v>
      </c>
      <c r="BG128" s="63"/>
      <c r="BH128" s="114">
        <f t="shared" si="227"/>
        <v>0</v>
      </c>
      <c r="BI128" s="63"/>
      <c r="BJ128" s="114">
        <f t="shared" si="228"/>
        <v>0</v>
      </c>
      <c r="BK128" s="63"/>
      <c r="BL128" s="114">
        <f t="shared" si="229"/>
        <v>0</v>
      </c>
      <c r="BM128" s="63"/>
      <c r="BN128" s="114">
        <f t="shared" si="230"/>
        <v>0</v>
      </c>
      <c r="BO128" s="63"/>
      <c r="BP128" s="114">
        <f t="shared" si="231"/>
        <v>0</v>
      </c>
      <c r="BQ128" s="63"/>
      <c r="BR128" s="114">
        <f t="shared" si="232"/>
        <v>0</v>
      </c>
      <c r="BS128" s="63"/>
      <c r="BT128" s="114">
        <f t="shared" si="233"/>
        <v>0</v>
      </c>
      <c r="BU128" s="63"/>
      <c r="BV128" s="114">
        <f t="shared" si="234"/>
        <v>0</v>
      </c>
      <c r="BW128" s="63"/>
      <c r="BX128" s="114">
        <f t="shared" si="235"/>
        <v>0</v>
      </c>
      <c r="BY128" s="67"/>
      <c r="BZ128" s="114">
        <f t="shared" si="236"/>
        <v>0</v>
      </c>
      <c r="CA128" s="63"/>
      <c r="CB128" s="114">
        <f t="shared" si="237"/>
        <v>0</v>
      </c>
      <c r="CC128" s="65"/>
      <c r="CD128" s="114">
        <f t="shared" si="238"/>
        <v>0</v>
      </c>
      <c r="CE128" s="63"/>
      <c r="CF128" s="114">
        <f t="shared" si="239"/>
        <v>0</v>
      </c>
      <c r="CG128" s="63"/>
      <c r="CH128" s="114">
        <f t="shared" si="240"/>
        <v>0</v>
      </c>
      <c r="CI128" s="63"/>
      <c r="CJ128" s="114">
        <f t="shared" si="241"/>
        <v>0</v>
      </c>
      <c r="CK128" s="63"/>
      <c r="CL128" s="114">
        <f t="shared" si="242"/>
        <v>0</v>
      </c>
      <c r="CM128" s="65"/>
      <c r="CN128" s="114">
        <f t="shared" si="253"/>
        <v>0</v>
      </c>
      <c r="CO128" s="63"/>
      <c r="CP128" s="114">
        <f t="shared" si="243"/>
        <v>0</v>
      </c>
      <c r="CQ128" s="63"/>
      <c r="CR128" s="114">
        <f t="shared" si="244"/>
        <v>0</v>
      </c>
      <c r="CS128" s="65"/>
      <c r="CT128" s="114"/>
      <c r="CU128" s="65"/>
      <c r="CV128" s="114"/>
      <c r="CW128" s="65"/>
      <c r="CX128" s="114"/>
      <c r="CY128" s="63"/>
      <c r="CZ128" s="114">
        <f t="shared" si="245"/>
        <v>0</v>
      </c>
      <c r="DA128" s="63"/>
      <c r="DB128" s="114"/>
      <c r="DC128" s="63"/>
      <c r="DD128" s="114">
        <f t="shared" si="254"/>
        <v>0</v>
      </c>
      <c r="DE128" s="65"/>
      <c r="DF128" s="114"/>
      <c r="DG128" s="63"/>
      <c r="DH128" s="114"/>
      <c r="DI128" s="63"/>
      <c r="DJ128" s="114"/>
      <c r="DK128" s="63"/>
      <c r="DL128" s="114"/>
      <c r="DM128" s="63"/>
      <c r="DN128" s="114"/>
      <c r="DO128" s="63"/>
      <c r="DP128" s="114">
        <f t="shared" si="246"/>
        <v>0</v>
      </c>
      <c r="DQ128" s="63"/>
      <c r="DR128" s="114"/>
      <c r="DS128" s="63"/>
      <c r="DT128" s="114"/>
      <c r="DU128" s="63"/>
      <c r="DV128" s="114"/>
      <c r="DW128" s="63"/>
      <c r="DX128" s="114"/>
      <c r="DY128" s="63"/>
      <c r="DZ128" s="114"/>
      <c r="EA128" s="63"/>
      <c r="EB128" s="114">
        <f t="shared" si="247"/>
        <v>0</v>
      </c>
      <c r="EC128" s="63"/>
      <c r="ED128" s="114">
        <f t="shared" si="248"/>
        <v>0</v>
      </c>
      <c r="EE128" s="63"/>
      <c r="EF128" s="114">
        <f t="shared" si="249"/>
        <v>0</v>
      </c>
      <c r="EG128" s="63"/>
      <c r="EH128" s="114">
        <f t="shared" si="250"/>
        <v>0</v>
      </c>
      <c r="EI128" s="63"/>
      <c r="EJ128" s="65"/>
      <c r="EK128" s="63"/>
      <c r="EL128" s="114">
        <f t="shared" si="251"/>
        <v>0</v>
      </c>
      <c r="EM128" s="63"/>
      <c r="EN128" s="114">
        <f t="shared" si="252"/>
        <v>0</v>
      </c>
      <c r="EO128" s="69"/>
      <c r="EP128" s="69"/>
      <c r="EQ128" s="70">
        <f t="shared" si="206"/>
        <v>17</v>
      </c>
      <c r="ER128" s="70">
        <f t="shared" si="206"/>
        <v>8331687.3248000005</v>
      </c>
    </row>
    <row r="129" spans="1:148" s="110" customFormat="1" ht="60" customHeight="1" x14ac:dyDescent="0.25">
      <c r="A129" s="55"/>
      <c r="B129" s="55">
        <v>100</v>
      </c>
      <c r="C129" s="56" t="s">
        <v>389</v>
      </c>
      <c r="D129" s="100" t="s">
        <v>390</v>
      </c>
      <c r="E129" s="58">
        <v>13916</v>
      </c>
      <c r="F129" s="190">
        <v>37.1</v>
      </c>
      <c r="G129" s="136">
        <v>4.36E-2</v>
      </c>
      <c r="H129" s="61">
        <v>1</v>
      </c>
      <c r="I129" s="107"/>
      <c r="J129" s="107"/>
      <c r="K129" s="111">
        <v>1.4</v>
      </c>
      <c r="L129" s="111">
        <v>1.68</v>
      </c>
      <c r="M129" s="111">
        <v>2.23</v>
      </c>
      <c r="N129" s="112">
        <v>2.57</v>
      </c>
      <c r="O129" s="63">
        <v>5</v>
      </c>
      <c r="P129" s="114">
        <f t="shared" si="208"/>
        <v>2626437.9299200005</v>
      </c>
      <c r="Q129" s="105"/>
      <c r="R129" s="114">
        <f t="shared" si="209"/>
        <v>0</v>
      </c>
      <c r="S129" s="65">
        <v>0</v>
      </c>
      <c r="T129" s="114">
        <f t="shared" si="210"/>
        <v>0</v>
      </c>
      <c r="U129" s="63">
        <v>0</v>
      </c>
      <c r="V129" s="114">
        <f t="shared" si="211"/>
        <v>0</v>
      </c>
      <c r="W129" s="63"/>
      <c r="X129" s="114">
        <f t="shared" si="212"/>
        <v>0</v>
      </c>
      <c r="Y129" s="63"/>
      <c r="Z129" s="64"/>
      <c r="AA129" s="65">
        <v>0</v>
      </c>
      <c r="AB129" s="114">
        <f t="shared" si="213"/>
        <v>0</v>
      </c>
      <c r="AC129" s="64"/>
      <c r="AD129" s="64"/>
      <c r="AE129" s="65">
        <v>0</v>
      </c>
      <c r="AF129" s="114">
        <f t="shared" si="214"/>
        <v>0</v>
      </c>
      <c r="AG129" s="65">
        <v>0</v>
      </c>
      <c r="AH129" s="114">
        <f t="shared" si="215"/>
        <v>0</v>
      </c>
      <c r="AI129" s="65">
        <v>0</v>
      </c>
      <c r="AJ129" s="114">
        <f t="shared" si="216"/>
        <v>0</v>
      </c>
      <c r="AK129" s="63"/>
      <c r="AL129" s="114">
        <f t="shared" si="217"/>
        <v>0</v>
      </c>
      <c r="AM129" s="65"/>
      <c r="AN129" s="65"/>
      <c r="AO129" s="63">
        <v>0</v>
      </c>
      <c r="AP129" s="114">
        <f t="shared" si="218"/>
        <v>0</v>
      </c>
      <c r="AQ129" s="63"/>
      <c r="AR129" s="114">
        <f t="shared" si="219"/>
        <v>0</v>
      </c>
      <c r="AS129" s="65">
        <v>0</v>
      </c>
      <c r="AT129" s="114">
        <f t="shared" si="220"/>
        <v>0</v>
      </c>
      <c r="AU129" s="65"/>
      <c r="AV129" s="114">
        <f t="shared" si="221"/>
        <v>0</v>
      </c>
      <c r="AW129" s="63"/>
      <c r="AX129" s="114">
        <f t="shared" si="222"/>
        <v>0</v>
      </c>
      <c r="AY129" s="63">
        <v>0</v>
      </c>
      <c r="AZ129" s="114">
        <f t="shared" si="223"/>
        <v>0</v>
      </c>
      <c r="BA129" s="63"/>
      <c r="BB129" s="114">
        <f t="shared" si="224"/>
        <v>0</v>
      </c>
      <c r="BC129" s="63"/>
      <c r="BD129" s="114">
        <f t="shared" si="225"/>
        <v>0</v>
      </c>
      <c r="BE129" s="63"/>
      <c r="BF129" s="114">
        <f t="shared" si="226"/>
        <v>0</v>
      </c>
      <c r="BG129" s="63"/>
      <c r="BH129" s="114">
        <f t="shared" si="227"/>
        <v>0</v>
      </c>
      <c r="BI129" s="63"/>
      <c r="BJ129" s="114">
        <f t="shared" si="228"/>
        <v>0</v>
      </c>
      <c r="BK129" s="63"/>
      <c r="BL129" s="114">
        <f t="shared" si="229"/>
        <v>0</v>
      </c>
      <c r="BM129" s="63"/>
      <c r="BN129" s="114">
        <f t="shared" si="230"/>
        <v>0</v>
      </c>
      <c r="BO129" s="63"/>
      <c r="BP129" s="114">
        <f t="shared" si="231"/>
        <v>0</v>
      </c>
      <c r="BQ129" s="63"/>
      <c r="BR129" s="114">
        <f t="shared" si="232"/>
        <v>0</v>
      </c>
      <c r="BS129" s="63"/>
      <c r="BT129" s="114">
        <f t="shared" si="233"/>
        <v>0</v>
      </c>
      <c r="BU129" s="63"/>
      <c r="BV129" s="114">
        <f t="shared" si="234"/>
        <v>0</v>
      </c>
      <c r="BW129" s="63"/>
      <c r="BX129" s="114">
        <f t="shared" si="235"/>
        <v>0</v>
      </c>
      <c r="BY129" s="67"/>
      <c r="BZ129" s="114">
        <f t="shared" si="236"/>
        <v>0</v>
      </c>
      <c r="CA129" s="63"/>
      <c r="CB129" s="114">
        <f t="shared" si="237"/>
        <v>0</v>
      </c>
      <c r="CC129" s="65">
        <v>0</v>
      </c>
      <c r="CD129" s="114">
        <f t="shared" si="238"/>
        <v>0</v>
      </c>
      <c r="CE129" s="63">
        <v>0</v>
      </c>
      <c r="CF129" s="114">
        <f t="shared" si="239"/>
        <v>0</v>
      </c>
      <c r="CG129" s="63">
        <v>0</v>
      </c>
      <c r="CH129" s="114">
        <f t="shared" si="240"/>
        <v>0</v>
      </c>
      <c r="CI129" s="63"/>
      <c r="CJ129" s="114">
        <f t="shared" si="241"/>
        <v>0</v>
      </c>
      <c r="CK129" s="63"/>
      <c r="CL129" s="114">
        <f t="shared" si="242"/>
        <v>0</v>
      </c>
      <c r="CM129" s="65">
        <v>0</v>
      </c>
      <c r="CN129" s="114">
        <f t="shared" si="253"/>
        <v>0</v>
      </c>
      <c r="CO129" s="63">
        <v>0</v>
      </c>
      <c r="CP129" s="114">
        <f t="shared" si="243"/>
        <v>0</v>
      </c>
      <c r="CQ129" s="63">
        <v>0</v>
      </c>
      <c r="CR129" s="114">
        <f t="shared" si="244"/>
        <v>0</v>
      </c>
      <c r="CS129" s="65">
        <v>0</v>
      </c>
      <c r="CT129" s="114"/>
      <c r="CU129" s="65">
        <v>0</v>
      </c>
      <c r="CV129" s="114"/>
      <c r="CW129" s="65"/>
      <c r="CX129" s="114"/>
      <c r="CY129" s="63"/>
      <c r="CZ129" s="114">
        <f t="shared" si="245"/>
        <v>0</v>
      </c>
      <c r="DA129" s="63">
        <v>0</v>
      </c>
      <c r="DB129" s="114"/>
      <c r="DC129" s="63">
        <v>0</v>
      </c>
      <c r="DD129" s="114">
        <f t="shared" si="254"/>
        <v>0</v>
      </c>
      <c r="DE129" s="65">
        <v>0</v>
      </c>
      <c r="DF129" s="114"/>
      <c r="DG129" s="63">
        <v>0</v>
      </c>
      <c r="DH129" s="114"/>
      <c r="DI129" s="63">
        <v>0</v>
      </c>
      <c r="DJ129" s="114"/>
      <c r="DK129" s="63">
        <v>0</v>
      </c>
      <c r="DL129" s="114"/>
      <c r="DM129" s="63"/>
      <c r="DN129" s="114"/>
      <c r="DO129" s="63"/>
      <c r="DP129" s="114">
        <f t="shared" si="246"/>
        <v>0</v>
      </c>
      <c r="DQ129" s="63"/>
      <c r="DR129" s="114"/>
      <c r="DS129" s="63"/>
      <c r="DT129" s="114"/>
      <c r="DU129" s="63">
        <v>0</v>
      </c>
      <c r="DV129" s="114"/>
      <c r="DW129" s="63">
        <v>0</v>
      </c>
      <c r="DX129" s="114"/>
      <c r="DY129" s="63">
        <v>0</v>
      </c>
      <c r="DZ129" s="114"/>
      <c r="EA129" s="63"/>
      <c r="EB129" s="114">
        <f t="shared" si="247"/>
        <v>0</v>
      </c>
      <c r="EC129" s="63"/>
      <c r="ED129" s="114">
        <f t="shared" si="248"/>
        <v>0</v>
      </c>
      <c r="EE129" s="63"/>
      <c r="EF129" s="114">
        <f t="shared" si="249"/>
        <v>0</v>
      </c>
      <c r="EG129" s="63"/>
      <c r="EH129" s="114">
        <f t="shared" si="250"/>
        <v>0</v>
      </c>
      <c r="EI129" s="63"/>
      <c r="EJ129" s="64"/>
      <c r="EK129" s="63"/>
      <c r="EL129" s="114">
        <f t="shared" si="251"/>
        <v>0</v>
      </c>
      <c r="EM129" s="63"/>
      <c r="EN129" s="114">
        <f t="shared" si="252"/>
        <v>0</v>
      </c>
      <c r="EO129" s="69"/>
      <c r="EP129" s="69"/>
      <c r="EQ129" s="70">
        <f t="shared" si="206"/>
        <v>5</v>
      </c>
      <c r="ER129" s="70">
        <f t="shared" si="206"/>
        <v>2626437.9299200005</v>
      </c>
    </row>
    <row r="130" spans="1:148" s="110" customFormat="1" ht="60" customHeight="1" x14ac:dyDescent="0.25">
      <c r="A130" s="55"/>
      <c r="B130" s="55">
        <v>101</v>
      </c>
      <c r="C130" s="56" t="s">
        <v>391</v>
      </c>
      <c r="D130" s="100" t="s">
        <v>392</v>
      </c>
      <c r="E130" s="58">
        <v>13916</v>
      </c>
      <c r="F130" s="190">
        <v>39.909999999999997</v>
      </c>
      <c r="G130" s="136">
        <v>7.6499999999999999E-2</v>
      </c>
      <c r="H130" s="61">
        <v>1</v>
      </c>
      <c r="I130" s="107"/>
      <c r="J130" s="107"/>
      <c r="K130" s="111">
        <v>1.4</v>
      </c>
      <c r="L130" s="111">
        <v>1.68</v>
      </c>
      <c r="M130" s="111">
        <v>2.23</v>
      </c>
      <c r="N130" s="112">
        <v>2.57</v>
      </c>
      <c r="O130" s="63">
        <v>5</v>
      </c>
      <c r="P130" s="114">
        <f t="shared" si="208"/>
        <v>2861912.0966799995</v>
      </c>
      <c r="Q130" s="105"/>
      <c r="R130" s="114">
        <f t="shared" si="209"/>
        <v>0</v>
      </c>
      <c r="S130" s="65">
        <v>0</v>
      </c>
      <c r="T130" s="114">
        <f t="shared" si="210"/>
        <v>0</v>
      </c>
      <c r="U130" s="63">
        <v>0</v>
      </c>
      <c r="V130" s="114">
        <f t="shared" si="211"/>
        <v>0</v>
      </c>
      <c r="W130" s="63"/>
      <c r="X130" s="114">
        <f t="shared" si="212"/>
        <v>0</v>
      </c>
      <c r="Y130" s="63"/>
      <c r="Z130" s="64"/>
      <c r="AA130" s="65">
        <v>0</v>
      </c>
      <c r="AB130" s="114">
        <f t="shared" si="213"/>
        <v>0</v>
      </c>
      <c r="AC130" s="64"/>
      <c r="AD130" s="64"/>
      <c r="AE130" s="65">
        <v>0</v>
      </c>
      <c r="AF130" s="114">
        <f t="shared" si="214"/>
        <v>0</v>
      </c>
      <c r="AG130" s="65">
        <v>0</v>
      </c>
      <c r="AH130" s="114">
        <f t="shared" si="215"/>
        <v>0</v>
      </c>
      <c r="AI130" s="65"/>
      <c r="AJ130" s="114">
        <f t="shared" si="216"/>
        <v>0</v>
      </c>
      <c r="AK130" s="63"/>
      <c r="AL130" s="114">
        <f t="shared" si="217"/>
        <v>0</v>
      </c>
      <c r="AM130" s="65"/>
      <c r="AN130" s="65"/>
      <c r="AO130" s="63">
        <v>0</v>
      </c>
      <c r="AP130" s="114">
        <f t="shared" si="218"/>
        <v>0</v>
      </c>
      <c r="AQ130" s="109"/>
      <c r="AR130" s="114">
        <f t="shared" si="219"/>
        <v>0</v>
      </c>
      <c r="AS130" s="65">
        <v>0</v>
      </c>
      <c r="AT130" s="114">
        <f t="shared" si="220"/>
        <v>0</v>
      </c>
      <c r="AU130" s="65"/>
      <c r="AV130" s="114">
        <f t="shared" si="221"/>
        <v>0</v>
      </c>
      <c r="AW130" s="63"/>
      <c r="AX130" s="114">
        <f t="shared" si="222"/>
        <v>0</v>
      </c>
      <c r="AY130" s="63">
        <v>0</v>
      </c>
      <c r="AZ130" s="114">
        <f t="shared" si="223"/>
        <v>0</v>
      </c>
      <c r="BA130" s="63"/>
      <c r="BB130" s="114">
        <f t="shared" si="224"/>
        <v>0</v>
      </c>
      <c r="BC130" s="63"/>
      <c r="BD130" s="114">
        <f t="shared" si="225"/>
        <v>0</v>
      </c>
      <c r="BE130" s="63"/>
      <c r="BF130" s="114">
        <f t="shared" si="226"/>
        <v>0</v>
      </c>
      <c r="BG130" s="63"/>
      <c r="BH130" s="114">
        <f t="shared" si="227"/>
        <v>0</v>
      </c>
      <c r="BI130" s="63"/>
      <c r="BJ130" s="114">
        <f t="shared" si="228"/>
        <v>0</v>
      </c>
      <c r="BK130" s="63"/>
      <c r="BL130" s="114">
        <f t="shared" si="229"/>
        <v>0</v>
      </c>
      <c r="BM130" s="63"/>
      <c r="BN130" s="114">
        <f t="shared" si="230"/>
        <v>0</v>
      </c>
      <c r="BO130" s="63"/>
      <c r="BP130" s="114">
        <f t="shared" si="231"/>
        <v>0</v>
      </c>
      <c r="BQ130" s="63"/>
      <c r="BR130" s="114">
        <f t="shared" si="232"/>
        <v>0</v>
      </c>
      <c r="BS130" s="63"/>
      <c r="BT130" s="114">
        <f t="shared" si="233"/>
        <v>0</v>
      </c>
      <c r="BU130" s="63"/>
      <c r="BV130" s="114">
        <f t="shared" si="234"/>
        <v>0</v>
      </c>
      <c r="BW130" s="63"/>
      <c r="BX130" s="114">
        <f t="shared" si="235"/>
        <v>0</v>
      </c>
      <c r="BY130" s="67"/>
      <c r="BZ130" s="114">
        <f t="shared" si="236"/>
        <v>0</v>
      </c>
      <c r="CA130" s="63">
        <v>0</v>
      </c>
      <c r="CB130" s="114">
        <f t="shared" si="237"/>
        <v>0</v>
      </c>
      <c r="CC130" s="65">
        <v>0</v>
      </c>
      <c r="CD130" s="114">
        <f t="shared" si="238"/>
        <v>0</v>
      </c>
      <c r="CE130" s="63">
        <v>0</v>
      </c>
      <c r="CF130" s="114">
        <f t="shared" si="239"/>
        <v>0</v>
      </c>
      <c r="CG130" s="63">
        <v>0</v>
      </c>
      <c r="CH130" s="114">
        <f t="shared" si="240"/>
        <v>0</v>
      </c>
      <c r="CI130" s="63">
        <v>0</v>
      </c>
      <c r="CJ130" s="114">
        <f t="shared" si="241"/>
        <v>0</v>
      </c>
      <c r="CK130" s="63"/>
      <c r="CL130" s="114">
        <f t="shared" si="242"/>
        <v>0</v>
      </c>
      <c r="CM130" s="65">
        <v>0</v>
      </c>
      <c r="CN130" s="114">
        <f t="shared" si="253"/>
        <v>0</v>
      </c>
      <c r="CO130" s="63">
        <v>0</v>
      </c>
      <c r="CP130" s="114">
        <f t="shared" si="243"/>
        <v>0</v>
      </c>
      <c r="CQ130" s="63">
        <v>0</v>
      </c>
      <c r="CR130" s="114">
        <f t="shared" si="244"/>
        <v>0</v>
      </c>
      <c r="CS130" s="65">
        <v>0</v>
      </c>
      <c r="CT130" s="114"/>
      <c r="CU130" s="65">
        <v>0</v>
      </c>
      <c r="CV130" s="114"/>
      <c r="CW130" s="65"/>
      <c r="CX130" s="114"/>
      <c r="CY130" s="63"/>
      <c r="CZ130" s="114">
        <f t="shared" si="245"/>
        <v>0</v>
      </c>
      <c r="DA130" s="63">
        <v>0</v>
      </c>
      <c r="DB130" s="114"/>
      <c r="DC130" s="63">
        <v>0</v>
      </c>
      <c r="DD130" s="114">
        <f t="shared" si="254"/>
        <v>0</v>
      </c>
      <c r="DE130" s="65">
        <v>0</v>
      </c>
      <c r="DF130" s="114"/>
      <c r="DG130" s="63">
        <v>0</v>
      </c>
      <c r="DH130" s="114"/>
      <c r="DI130" s="63">
        <v>0</v>
      </c>
      <c r="DJ130" s="114"/>
      <c r="DK130" s="63">
        <v>0</v>
      </c>
      <c r="DL130" s="114"/>
      <c r="DM130" s="63"/>
      <c r="DN130" s="114"/>
      <c r="DO130" s="63"/>
      <c r="DP130" s="114">
        <f t="shared" si="246"/>
        <v>0</v>
      </c>
      <c r="DQ130" s="63"/>
      <c r="DR130" s="114"/>
      <c r="DS130" s="63"/>
      <c r="DT130" s="114"/>
      <c r="DU130" s="63">
        <v>0</v>
      </c>
      <c r="DV130" s="114"/>
      <c r="DW130" s="63">
        <v>0</v>
      </c>
      <c r="DX130" s="114"/>
      <c r="DY130" s="63">
        <v>0</v>
      </c>
      <c r="DZ130" s="114"/>
      <c r="EA130" s="109"/>
      <c r="EB130" s="114">
        <f t="shared" si="247"/>
        <v>0</v>
      </c>
      <c r="EC130" s="63"/>
      <c r="ED130" s="114">
        <f t="shared" si="248"/>
        <v>0</v>
      </c>
      <c r="EE130" s="63"/>
      <c r="EF130" s="114">
        <f t="shared" si="249"/>
        <v>0</v>
      </c>
      <c r="EG130" s="63"/>
      <c r="EH130" s="114">
        <f t="shared" si="250"/>
        <v>0</v>
      </c>
      <c r="EI130" s="63"/>
      <c r="EJ130" s="64"/>
      <c r="EK130" s="63"/>
      <c r="EL130" s="114">
        <f t="shared" si="251"/>
        <v>0</v>
      </c>
      <c r="EM130" s="63"/>
      <c r="EN130" s="114">
        <f t="shared" si="252"/>
        <v>0</v>
      </c>
      <c r="EO130" s="69"/>
      <c r="EP130" s="69"/>
      <c r="EQ130" s="70">
        <f t="shared" si="206"/>
        <v>5</v>
      </c>
      <c r="ER130" s="70">
        <f t="shared" si="206"/>
        <v>2861912.0966799995</v>
      </c>
    </row>
    <row r="131" spans="1:148" s="110" customFormat="1" ht="15.75" customHeight="1" x14ac:dyDescent="0.25">
      <c r="A131" s="55"/>
      <c r="B131" s="55">
        <v>102</v>
      </c>
      <c r="C131" s="56" t="s">
        <v>393</v>
      </c>
      <c r="D131" s="100" t="s">
        <v>394</v>
      </c>
      <c r="E131" s="58">
        <v>13916</v>
      </c>
      <c r="F131" s="102">
        <v>2.62</v>
      </c>
      <c r="G131" s="60"/>
      <c r="H131" s="61">
        <v>1</v>
      </c>
      <c r="I131" s="107"/>
      <c r="J131" s="107"/>
      <c r="K131" s="111">
        <v>1.4</v>
      </c>
      <c r="L131" s="111">
        <v>1.68</v>
      </c>
      <c r="M131" s="111">
        <v>2.23</v>
      </c>
      <c r="N131" s="112">
        <v>2.57</v>
      </c>
      <c r="O131" s="63"/>
      <c r="P131" s="64">
        <f>O131*E131*F131*H131*K131*$P$10</f>
        <v>0</v>
      </c>
      <c r="Q131" s="105"/>
      <c r="R131" s="64"/>
      <c r="S131" s="65">
        <v>0</v>
      </c>
      <c r="T131" s="65"/>
      <c r="U131" s="63"/>
      <c r="V131" s="64"/>
      <c r="W131" s="63"/>
      <c r="X131" s="65"/>
      <c r="Y131" s="63"/>
      <c r="Z131" s="64"/>
      <c r="AA131" s="65"/>
      <c r="AB131" s="64"/>
      <c r="AC131" s="64"/>
      <c r="AD131" s="64"/>
      <c r="AE131" s="65"/>
      <c r="AF131" s="64"/>
      <c r="AG131" s="65">
        <v>0</v>
      </c>
      <c r="AH131" s="64"/>
      <c r="AI131" s="65"/>
      <c r="AJ131" s="64">
        <f>SUM(AI131*E131*F131*H131*L131*$AJ$10)</f>
        <v>0</v>
      </c>
      <c r="AK131" s="63"/>
      <c r="AL131" s="64"/>
      <c r="AM131" s="65"/>
      <c r="AN131" s="65"/>
      <c r="AO131" s="63"/>
      <c r="AP131" s="64"/>
      <c r="AQ131" s="109"/>
      <c r="AR131" s="64"/>
      <c r="AS131" s="65"/>
      <c r="AT131" s="64"/>
      <c r="AU131" s="65"/>
      <c r="AV131" s="64"/>
      <c r="AW131" s="63"/>
      <c r="AX131" s="64"/>
      <c r="AY131" s="63"/>
      <c r="AZ131" s="65"/>
      <c r="BA131" s="63"/>
      <c r="BB131" s="64"/>
      <c r="BC131" s="63"/>
      <c r="BD131" s="64"/>
      <c r="BE131" s="63"/>
      <c r="BF131" s="64"/>
      <c r="BG131" s="63"/>
      <c r="BH131" s="64"/>
      <c r="BI131" s="63"/>
      <c r="BJ131" s="64"/>
      <c r="BK131" s="63"/>
      <c r="BL131" s="64"/>
      <c r="BM131" s="63"/>
      <c r="BN131" s="64"/>
      <c r="BO131" s="63"/>
      <c r="BP131" s="64"/>
      <c r="BQ131" s="63"/>
      <c r="BR131" s="64"/>
      <c r="BS131" s="63"/>
      <c r="BT131" s="64"/>
      <c r="BU131" s="63"/>
      <c r="BV131" s="64"/>
      <c r="BW131" s="63"/>
      <c r="BX131" s="64"/>
      <c r="BY131" s="67"/>
      <c r="BZ131" s="68"/>
      <c r="CA131" s="63"/>
      <c r="CB131" s="64"/>
      <c r="CC131" s="65"/>
      <c r="CD131" s="64"/>
      <c r="CE131" s="63"/>
      <c r="CF131" s="64"/>
      <c r="CG131" s="63"/>
      <c r="CH131" s="64"/>
      <c r="CI131" s="63"/>
      <c r="CJ131" s="64"/>
      <c r="CK131" s="63"/>
      <c r="CL131" s="64"/>
      <c r="CM131" s="65"/>
      <c r="CN131" s="64"/>
      <c r="CO131" s="63"/>
      <c r="CP131" s="64"/>
      <c r="CQ131" s="63"/>
      <c r="CR131" s="64"/>
      <c r="CS131" s="65"/>
      <c r="CT131" s="64"/>
      <c r="CU131" s="65"/>
      <c r="CV131" s="64"/>
      <c r="CW131" s="65"/>
      <c r="CX131" s="64"/>
      <c r="CY131" s="63"/>
      <c r="CZ131" s="64"/>
      <c r="DA131" s="63"/>
      <c r="DB131" s="64"/>
      <c r="DC131" s="63"/>
      <c r="DD131" s="64"/>
      <c r="DE131" s="65"/>
      <c r="DF131" s="64"/>
      <c r="DG131" s="63"/>
      <c r="DH131" s="64"/>
      <c r="DI131" s="63"/>
      <c r="DJ131" s="64"/>
      <c r="DK131" s="63"/>
      <c r="DL131" s="64"/>
      <c r="DM131" s="63"/>
      <c r="DN131" s="65">
        <f>SUM(DM131*E131*F131*H131*L131*$DN$10)</f>
        <v>0</v>
      </c>
      <c r="DO131" s="63"/>
      <c r="DP131" s="64"/>
      <c r="DQ131" s="63"/>
      <c r="DR131" s="64"/>
      <c r="DS131" s="63"/>
      <c r="DT131" s="64"/>
      <c r="DU131" s="63"/>
      <c r="DV131" s="64"/>
      <c r="DW131" s="63"/>
      <c r="DX131" s="64"/>
      <c r="DY131" s="63"/>
      <c r="DZ131" s="64"/>
      <c r="EA131" s="63"/>
      <c r="EB131" s="64"/>
      <c r="EC131" s="63"/>
      <c r="ED131" s="64"/>
      <c r="EE131" s="63"/>
      <c r="EF131" s="64"/>
      <c r="EG131" s="63"/>
      <c r="EH131" s="64"/>
      <c r="EI131" s="63"/>
      <c r="EJ131" s="64"/>
      <c r="EK131" s="63"/>
      <c r="EL131" s="64"/>
      <c r="EM131" s="63"/>
      <c r="EN131" s="64"/>
      <c r="EO131" s="69"/>
      <c r="EP131" s="69"/>
      <c r="EQ131" s="70">
        <f t="shared" si="206"/>
        <v>0</v>
      </c>
      <c r="ER131" s="70">
        <f t="shared" si="206"/>
        <v>0</v>
      </c>
    </row>
    <row r="132" spans="1:148" s="1" customFormat="1" ht="15" x14ac:dyDescent="0.25">
      <c r="A132" s="55">
        <v>20</v>
      </c>
      <c r="B132" s="55"/>
      <c r="C132" s="56" t="s">
        <v>395</v>
      </c>
      <c r="D132" s="186" t="s">
        <v>396</v>
      </c>
      <c r="E132" s="58">
        <v>13916</v>
      </c>
      <c r="F132" s="181"/>
      <c r="G132" s="60"/>
      <c r="H132" s="54"/>
      <c r="I132" s="99"/>
      <c r="J132" s="99"/>
      <c r="K132" s="101">
        <v>1.4</v>
      </c>
      <c r="L132" s="101">
        <v>1.68</v>
      </c>
      <c r="M132" s="101">
        <v>2.23</v>
      </c>
      <c r="N132" s="104">
        <v>2.57</v>
      </c>
      <c r="O132" s="109">
        <f>SUM(O133:O138)</f>
        <v>5</v>
      </c>
      <c r="P132" s="109">
        <f t="shared" ref="P132:CA132" si="255">SUM(P133:P138)</f>
        <v>72084.87999999999</v>
      </c>
      <c r="Q132" s="109">
        <f t="shared" si="255"/>
        <v>0</v>
      </c>
      <c r="R132" s="109">
        <f t="shared" si="255"/>
        <v>0</v>
      </c>
      <c r="S132" s="109">
        <f t="shared" si="255"/>
        <v>0</v>
      </c>
      <c r="T132" s="109">
        <f t="shared" si="255"/>
        <v>0</v>
      </c>
      <c r="U132" s="109">
        <f t="shared" si="255"/>
        <v>0</v>
      </c>
      <c r="V132" s="109">
        <f t="shared" si="255"/>
        <v>0</v>
      </c>
      <c r="W132" s="109">
        <f t="shared" si="255"/>
        <v>0</v>
      </c>
      <c r="X132" s="109">
        <f t="shared" si="255"/>
        <v>0</v>
      </c>
      <c r="Y132" s="109">
        <f t="shared" si="255"/>
        <v>0</v>
      </c>
      <c r="Z132" s="109">
        <f t="shared" si="255"/>
        <v>0</v>
      </c>
      <c r="AA132" s="109">
        <f t="shared" si="255"/>
        <v>90</v>
      </c>
      <c r="AB132" s="109">
        <f t="shared" si="255"/>
        <v>1297527.8399999999</v>
      </c>
      <c r="AC132" s="109">
        <f t="shared" si="255"/>
        <v>0</v>
      </c>
      <c r="AD132" s="109">
        <f t="shared" si="255"/>
        <v>0</v>
      </c>
      <c r="AE132" s="109">
        <f t="shared" si="255"/>
        <v>0</v>
      </c>
      <c r="AF132" s="109">
        <f t="shared" si="255"/>
        <v>0</v>
      </c>
      <c r="AG132" s="109">
        <f t="shared" si="255"/>
        <v>0</v>
      </c>
      <c r="AH132" s="109">
        <f t="shared" si="255"/>
        <v>0</v>
      </c>
      <c r="AI132" s="109">
        <f t="shared" si="255"/>
        <v>20</v>
      </c>
      <c r="AJ132" s="109">
        <f t="shared" si="255"/>
        <v>346007.42399999994</v>
      </c>
      <c r="AK132" s="109">
        <f t="shared" si="255"/>
        <v>43</v>
      </c>
      <c r="AL132" s="109">
        <f t="shared" si="255"/>
        <v>1244535.7119999998</v>
      </c>
      <c r="AM132" s="109">
        <f t="shared" si="255"/>
        <v>0</v>
      </c>
      <c r="AN132" s="109">
        <f t="shared" si="255"/>
        <v>0</v>
      </c>
      <c r="AO132" s="109">
        <f t="shared" si="255"/>
        <v>0</v>
      </c>
      <c r="AP132" s="109">
        <f t="shared" si="255"/>
        <v>0</v>
      </c>
      <c r="AQ132" s="109">
        <f t="shared" si="255"/>
        <v>0</v>
      </c>
      <c r="AR132" s="109">
        <f t="shared" si="255"/>
        <v>0</v>
      </c>
      <c r="AS132" s="109">
        <f t="shared" si="255"/>
        <v>0</v>
      </c>
      <c r="AT132" s="109">
        <f t="shared" si="255"/>
        <v>0</v>
      </c>
      <c r="AU132" s="109">
        <f t="shared" si="255"/>
        <v>0</v>
      </c>
      <c r="AV132" s="109">
        <f t="shared" si="255"/>
        <v>0</v>
      </c>
      <c r="AW132" s="109">
        <f t="shared" si="255"/>
        <v>0</v>
      </c>
      <c r="AX132" s="109">
        <f t="shared" si="255"/>
        <v>0</v>
      </c>
      <c r="AY132" s="109">
        <f t="shared" si="255"/>
        <v>55</v>
      </c>
      <c r="AZ132" s="109">
        <f t="shared" si="255"/>
        <v>1089066.1599999999</v>
      </c>
      <c r="BA132" s="109">
        <f t="shared" si="255"/>
        <v>462</v>
      </c>
      <c r="BB132" s="109">
        <f t="shared" si="255"/>
        <v>10474127.887999998</v>
      </c>
      <c r="BC132" s="109">
        <f t="shared" si="255"/>
        <v>30</v>
      </c>
      <c r="BD132" s="109">
        <f t="shared" si="255"/>
        <v>432509.27999999997</v>
      </c>
      <c r="BE132" s="109">
        <f t="shared" si="255"/>
        <v>24</v>
      </c>
      <c r="BF132" s="109">
        <f t="shared" si="255"/>
        <v>346007.424</v>
      </c>
      <c r="BG132" s="109">
        <f t="shared" si="255"/>
        <v>0</v>
      </c>
      <c r="BH132" s="109">
        <f t="shared" si="255"/>
        <v>0</v>
      </c>
      <c r="BI132" s="109">
        <f t="shared" si="255"/>
        <v>18</v>
      </c>
      <c r="BJ132" s="109">
        <f t="shared" si="255"/>
        <v>259505.56799999997</v>
      </c>
      <c r="BK132" s="109">
        <f t="shared" si="255"/>
        <v>0</v>
      </c>
      <c r="BL132" s="109">
        <f t="shared" si="255"/>
        <v>0</v>
      </c>
      <c r="BM132" s="109">
        <f t="shared" si="255"/>
        <v>10</v>
      </c>
      <c r="BN132" s="109">
        <f t="shared" si="255"/>
        <v>144169.75999999998</v>
      </c>
      <c r="BO132" s="109">
        <f t="shared" si="255"/>
        <v>100</v>
      </c>
      <c r="BP132" s="109">
        <f t="shared" si="255"/>
        <v>1441697.5999999999</v>
      </c>
      <c r="BQ132" s="109">
        <f t="shared" si="255"/>
        <v>81</v>
      </c>
      <c r="BR132" s="109">
        <f t="shared" si="255"/>
        <v>1167775.0559999999</v>
      </c>
      <c r="BS132" s="109">
        <f t="shared" si="255"/>
        <v>0</v>
      </c>
      <c r="BT132" s="109">
        <f t="shared" si="255"/>
        <v>0</v>
      </c>
      <c r="BU132" s="109">
        <f t="shared" si="255"/>
        <v>30</v>
      </c>
      <c r="BV132" s="109">
        <f t="shared" si="255"/>
        <v>432509.27999999997</v>
      </c>
      <c r="BW132" s="109">
        <f t="shared" si="255"/>
        <v>0</v>
      </c>
      <c r="BX132" s="109">
        <f t="shared" si="255"/>
        <v>0</v>
      </c>
      <c r="BY132" s="109">
        <f t="shared" si="255"/>
        <v>0</v>
      </c>
      <c r="BZ132" s="109">
        <f t="shared" si="255"/>
        <v>0</v>
      </c>
      <c r="CA132" s="109">
        <f t="shared" si="255"/>
        <v>8</v>
      </c>
      <c r="CB132" s="109">
        <f t="shared" ref="CB132:EM132" si="256">SUM(CB133:CB138)</f>
        <v>115335.80799999999</v>
      </c>
      <c r="CC132" s="109">
        <f t="shared" si="256"/>
        <v>15</v>
      </c>
      <c r="CD132" s="109">
        <f t="shared" si="256"/>
        <v>216254.63999999998</v>
      </c>
      <c r="CE132" s="109">
        <f t="shared" si="256"/>
        <v>4</v>
      </c>
      <c r="CF132" s="109">
        <f t="shared" si="256"/>
        <v>57667.903999999995</v>
      </c>
      <c r="CG132" s="109">
        <f t="shared" si="256"/>
        <v>0</v>
      </c>
      <c r="CH132" s="109">
        <f t="shared" si="256"/>
        <v>0</v>
      </c>
      <c r="CI132" s="109">
        <f t="shared" si="256"/>
        <v>0</v>
      </c>
      <c r="CJ132" s="109">
        <f t="shared" si="256"/>
        <v>0</v>
      </c>
      <c r="CK132" s="109">
        <f t="shared" si="256"/>
        <v>7</v>
      </c>
      <c r="CL132" s="109">
        <f t="shared" si="256"/>
        <v>100918.83199999999</v>
      </c>
      <c r="CM132" s="109">
        <f t="shared" si="256"/>
        <v>0</v>
      </c>
      <c r="CN132" s="109">
        <f t="shared" si="256"/>
        <v>0</v>
      </c>
      <c r="CO132" s="109">
        <f t="shared" si="256"/>
        <v>0</v>
      </c>
      <c r="CP132" s="109">
        <f t="shared" si="256"/>
        <v>0</v>
      </c>
      <c r="CQ132" s="109">
        <f t="shared" si="256"/>
        <v>0</v>
      </c>
      <c r="CR132" s="109">
        <f t="shared" si="256"/>
        <v>0</v>
      </c>
      <c r="CS132" s="109">
        <f t="shared" si="256"/>
        <v>0</v>
      </c>
      <c r="CT132" s="109">
        <f t="shared" si="256"/>
        <v>0</v>
      </c>
      <c r="CU132" s="109">
        <f t="shared" si="256"/>
        <v>0</v>
      </c>
      <c r="CV132" s="109">
        <f t="shared" si="256"/>
        <v>0</v>
      </c>
      <c r="CW132" s="109">
        <f t="shared" si="256"/>
        <v>0</v>
      </c>
      <c r="CX132" s="109">
        <f t="shared" si="256"/>
        <v>0</v>
      </c>
      <c r="CY132" s="109">
        <f t="shared" si="256"/>
        <v>0</v>
      </c>
      <c r="CZ132" s="109">
        <f t="shared" si="256"/>
        <v>0</v>
      </c>
      <c r="DA132" s="109">
        <f t="shared" si="256"/>
        <v>0</v>
      </c>
      <c r="DB132" s="109">
        <f t="shared" si="256"/>
        <v>0</v>
      </c>
      <c r="DC132" s="109">
        <f t="shared" si="256"/>
        <v>35</v>
      </c>
      <c r="DD132" s="109">
        <f t="shared" si="256"/>
        <v>605512.99199999997</v>
      </c>
      <c r="DE132" s="109">
        <f t="shared" si="256"/>
        <v>36</v>
      </c>
      <c r="DF132" s="109">
        <f t="shared" si="256"/>
        <v>622813.36319999991</v>
      </c>
      <c r="DG132" s="109">
        <f t="shared" si="256"/>
        <v>0</v>
      </c>
      <c r="DH132" s="109">
        <f t="shared" si="256"/>
        <v>0</v>
      </c>
      <c r="DI132" s="109">
        <f t="shared" si="256"/>
        <v>9</v>
      </c>
      <c r="DJ132" s="109">
        <f t="shared" si="256"/>
        <v>155703.34079999998</v>
      </c>
      <c r="DK132" s="109">
        <f t="shared" si="256"/>
        <v>10</v>
      </c>
      <c r="DL132" s="109">
        <f t="shared" si="256"/>
        <v>173003.71199999997</v>
      </c>
      <c r="DM132" s="109">
        <f t="shared" si="256"/>
        <v>15</v>
      </c>
      <c r="DN132" s="109">
        <f t="shared" si="256"/>
        <v>259505.568</v>
      </c>
      <c r="DO132" s="109">
        <f t="shared" si="256"/>
        <v>7</v>
      </c>
      <c r="DP132" s="109">
        <f t="shared" si="256"/>
        <v>121102.5984</v>
      </c>
      <c r="DQ132" s="109">
        <f t="shared" si="256"/>
        <v>0</v>
      </c>
      <c r="DR132" s="109">
        <f t="shared" si="256"/>
        <v>0</v>
      </c>
      <c r="DS132" s="109">
        <f t="shared" si="256"/>
        <v>1</v>
      </c>
      <c r="DT132" s="109">
        <f t="shared" si="256"/>
        <v>17300.371200000001</v>
      </c>
      <c r="DU132" s="109">
        <f t="shared" si="256"/>
        <v>1</v>
      </c>
      <c r="DV132" s="109">
        <f t="shared" si="256"/>
        <v>17300.371200000001</v>
      </c>
      <c r="DW132" s="109">
        <f t="shared" si="256"/>
        <v>0</v>
      </c>
      <c r="DX132" s="109">
        <f t="shared" si="256"/>
        <v>0</v>
      </c>
      <c r="DY132" s="109">
        <f t="shared" si="256"/>
        <v>0</v>
      </c>
      <c r="DZ132" s="109">
        <f t="shared" si="256"/>
        <v>0</v>
      </c>
      <c r="EA132" s="109">
        <f t="shared" si="256"/>
        <v>0</v>
      </c>
      <c r="EB132" s="109">
        <f t="shared" si="256"/>
        <v>0</v>
      </c>
      <c r="EC132" s="109">
        <f t="shared" si="256"/>
        <v>0</v>
      </c>
      <c r="ED132" s="109">
        <f t="shared" si="256"/>
        <v>0</v>
      </c>
      <c r="EE132" s="109">
        <f t="shared" si="256"/>
        <v>0</v>
      </c>
      <c r="EF132" s="109">
        <f t="shared" si="256"/>
        <v>0</v>
      </c>
      <c r="EG132" s="109">
        <f t="shared" si="256"/>
        <v>0</v>
      </c>
      <c r="EH132" s="109">
        <f t="shared" si="256"/>
        <v>0</v>
      </c>
      <c r="EI132" s="109">
        <f t="shared" si="256"/>
        <v>0</v>
      </c>
      <c r="EJ132" s="109">
        <f t="shared" si="256"/>
        <v>0</v>
      </c>
      <c r="EK132" s="109">
        <f t="shared" si="256"/>
        <v>0</v>
      </c>
      <c r="EL132" s="109">
        <f t="shared" si="256"/>
        <v>0</v>
      </c>
      <c r="EM132" s="109">
        <f t="shared" si="256"/>
        <v>0</v>
      </c>
      <c r="EN132" s="109">
        <f t="shared" ref="EN132:ER132" si="257">SUM(EN133:EN138)</f>
        <v>0</v>
      </c>
      <c r="EO132" s="109"/>
      <c r="EP132" s="109"/>
      <c r="EQ132" s="109">
        <f t="shared" si="257"/>
        <v>1116</v>
      </c>
      <c r="ER132" s="109">
        <f t="shared" si="257"/>
        <v>21209943.372799996</v>
      </c>
    </row>
    <row r="133" spans="1:148" s="1" customFormat="1" x14ac:dyDescent="0.25">
      <c r="A133" s="55"/>
      <c r="B133" s="55">
        <v>103</v>
      </c>
      <c r="C133" s="56" t="s">
        <v>397</v>
      </c>
      <c r="D133" s="130" t="s">
        <v>398</v>
      </c>
      <c r="E133" s="58">
        <v>13916</v>
      </c>
      <c r="F133" s="59">
        <v>0.74</v>
      </c>
      <c r="G133" s="60"/>
      <c r="H133" s="61">
        <v>1</v>
      </c>
      <c r="I133" s="107"/>
      <c r="J133" s="107"/>
      <c r="K133" s="101">
        <v>1.4</v>
      </c>
      <c r="L133" s="101">
        <v>1.68</v>
      </c>
      <c r="M133" s="101">
        <v>2.23</v>
      </c>
      <c r="N133" s="104">
        <v>2.57</v>
      </c>
      <c r="O133" s="63">
        <v>5</v>
      </c>
      <c r="P133" s="64">
        <f t="shared" ref="P133:P137" si="258">O133*E133*F133*H133*K133*$P$10</f>
        <v>72084.87999999999</v>
      </c>
      <c r="Q133" s="105"/>
      <c r="R133" s="64">
        <f>Q133*E133*F133*H133*K133*$R$10</f>
        <v>0</v>
      </c>
      <c r="S133" s="65"/>
      <c r="T133" s="65">
        <f t="shared" ref="T133:T138" si="259">S133*E133*F133*H133*K133*$T$10</f>
        <v>0</v>
      </c>
      <c r="U133" s="63"/>
      <c r="V133" s="64">
        <f>SUM(U133*E133*F133*H133*K133*$V$10)</f>
        <v>0</v>
      </c>
      <c r="W133" s="63"/>
      <c r="X133" s="65">
        <f t="shared" ref="X133:X138" si="260">SUM(W133*E133*F133*H133*K133*$X$10)</f>
        <v>0</v>
      </c>
      <c r="Y133" s="63"/>
      <c r="Z133" s="64">
        <f t="shared" ref="Z133:Z138" si="261">SUM(Y133*E133*F133*H133*K133*$Z$10)</f>
        <v>0</v>
      </c>
      <c r="AA133" s="65">
        <v>90</v>
      </c>
      <c r="AB133" s="64">
        <f t="shared" ref="AB133:AB138" si="262">SUM(AA133*E133*F133*H133*K133*$AB$10)</f>
        <v>1297527.8399999999</v>
      </c>
      <c r="AC133" s="64"/>
      <c r="AD133" s="64"/>
      <c r="AE133" s="65"/>
      <c r="AF133" s="64">
        <f t="shared" ref="AF133:AF138" si="263">SUM(AE133*E133*F133*H133*K133*$AF$10)</f>
        <v>0</v>
      </c>
      <c r="AG133" s="65"/>
      <c r="AH133" s="64">
        <f t="shared" ref="AH133:AH138" si="264">SUM(AG133*E133*F133*H133*L133*$AH$10)</f>
        <v>0</v>
      </c>
      <c r="AI133" s="65">
        <v>20</v>
      </c>
      <c r="AJ133" s="64">
        <f t="shared" ref="AJ133:AJ138" si="265">SUM(AI133*E133*F133*H133*L133*$AJ$10)</f>
        <v>346007.42399999994</v>
      </c>
      <c r="AK133" s="63">
        <v>10</v>
      </c>
      <c r="AL133" s="64">
        <f t="shared" ref="AL133:AL138" si="266">SUM(AK133*E133*F133*H133*K133*$AL$10)</f>
        <v>144169.75999999998</v>
      </c>
      <c r="AM133" s="65"/>
      <c r="AN133" s="65">
        <f t="shared" ref="AN133:AN138" si="267">SUM(AM133*E133*F133*H133*K133*$AN$10)</f>
        <v>0</v>
      </c>
      <c r="AO133" s="63"/>
      <c r="AP133" s="64">
        <f t="shared" ref="AP133:AP138" si="268">SUM(AO133*E133*F133*H133*K133*$AP$10)</f>
        <v>0</v>
      </c>
      <c r="AQ133" s="109"/>
      <c r="AR133" s="64">
        <f t="shared" ref="AR133:AR138" si="269">SUM(AQ133*E133*F133*H133*K133*$AR$10)</f>
        <v>0</v>
      </c>
      <c r="AS133" s="65"/>
      <c r="AT133" s="64">
        <f t="shared" ref="AT133:AT138" si="270">SUM(E133*F133*H133*K133*AS133*$AT$10)</f>
        <v>0</v>
      </c>
      <c r="AU133" s="65"/>
      <c r="AV133" s="64">
        <f t="shared" ref="AV133:AV138" si="271">SUM(AU133*E133*F133*H133*K133*$AV$10)</f>
        <v>0</v>
      </c>
      <c r="AW133" s="63"/>
      <c r="AX133" s="64">
        <f t="shared" ref="AX133:AX138" si="272">SUM(AW133*E133*F133*H133*K133*$AX$10)</f>
        <v>0</v>
      </c>
      <c r="AY133" s="63">
        <v>15</v>
      </c>
      <c r="AZ133" s="65">
        <f t="shared" ref="AZ133:AZ138" si="273">SUM(AY133*E133*F133*H133*K133*$AZ$10)</f>
        <v>216254.63999999998</v>
      </c>
      <c r="BA133" s="63">
        <v>35</v>
      </c>
      <c r="BB133" s="64">
        <f t="shared" ref="BB133:BB138" si="274">SUM(BA133*E133*F133*H133*K133*$BB$10)</f>
        <v>504594.16</v>
      </c>
      <c r="BC133" s="63">
        <v>30</v>
      </c>
      <c r="BD133" s="64">
        <f t="shared" ref="BD133:BD138" si="275">SUM(BC133*E133*F133*H133*K133*$BD$10)</f>
        <v>432509.27999999997</v>
      </c>
      <c r="BE133" s="63">
        <v>24</v>
      </c>
      <c r="BF133" s="64">
        <f t="shared" ref="BF133:BF138" si="276">SUM(BE133*E133*F133*H133*K133*$BF$10)</f>
        <v>346007.424</v>
      </c>
      <c r="BG133" s="63"/>
      <c r="BH133" s="64">
        <f t="shared" ref="BH133:BH138" si="277">SUM(BG133*E133*F133*H133*K133*$BH$10)</f>
        <v>0</v>
      </c>
      <c r="BI133" s="63">
        <v>18</v>
      </c>
      <c r="BJ133" s="64">
        <f t="shared" ref="BJ133:BJ138" si="278">BI133*E133*F133*H133*K133*$BJ$10</f>
        <v>259505.56799999997</v>
      </c>
      <c r="BK133" s="63"/>
      <c r="BL133" s="64">
        <f t="shared" ref="BL133:BL138" si="279">BK133*E133*F133*H133*K133*$BL$10</f>
        <v>0</v>
      </c>
      <c r="BM133" s="63">
        <v>10</v>
      </c>
      <c r="BN133" s="64">
        <f t="shared" ref="BN133:BN138" si="280">BM133*E133*F133*H133*K133*$BN$10</f>
        <v>144169.75999999998</v>
      </c>
      <c r="BO133" s="63">
        <v>100</v>
      </c>
      <c r="BP133" s="64">
        <f t="shared" ref="BP133:BP138" si="281">SUM(BO133*E133*F133*H133*K133*$BP$10)</f>
        <v>1441697.5999999999</v>
      </c>
      <c r="BQ133" s="63">
        <v>81</v>
      </c>
      <c r="BR133" s="64">
        <f t="shared" ref="BR133:BR138" si="282">SUM(BQ133*E133*F133*H133*K133*$BR$10)</f>
        <v>1167775.0559999999</v>
      </c>
      <c r="BS133" s="63"/>
      <c r="BT133" s="64">
        <f t="shared" ref="BT133:BT138" si="283">SUM(BS133*E133*F133*H133*K133*$BT$10)</f>
        <v>0</v>
      </c>
      <c r="BU133" s="63">
        <v>30</v>
      </c>
      <c r="BV133" s="64">
        <f t="shared" ref="BV133:BV138" si="284">SUM(BU133*E133*F133*H133*K133*$BV$10)</f>
        <v>432509.27999999997</v>
      </c>
      <c r="BW133" s="63"/>
      <c r="BX133" s="64">
        <f t="shared" ref="BX133:BX138" si="285">SUM(BW133*E133*F133*H133*K133*$BX$10)</f>
        <v>0</v>
      </c>
      <c r="BY133" s="67"/>
      <c r="BZ133" s="68">
        <f t="shared" ref="BZ133:BZ138" si="286">BY133*E133*F133*H133*K133*$BZ$10</f>
        <v>0</v>
      </c>
      <c r="CA133" s="63">
        <v>8</v>
      </c>
      <c r="CB133" s="64">
        <f t="shared" ref="CB133:CB138" si="287">SUM(CA133*E133*F133*H133*K133*$CB$10)</f>
        <v>115335.80799999999</v>
      </c>
      <c r="CC133" s="65">
        <v>15</v>
      </c>
      <c r="CD133" s="64">
        <f t="shared" ref="CD133:CD138" si="288">SUM(CC133*E133*F133*H133*K133*$CD$10)</f>
        <v>216254.63999999998</v>
      </c>
      <c r="CE133" s="63">
        <v>4</v>
      </c>
      <c r="CF133" s="64">
        <f t="shared" ref="CF133:CF138" si="289">SUM(CE133*E133*F133*H133*K133*$CF$10)</f>
        <v>57667.903999999995</v>
      </c>
      <c r="CG133" s="63"/>
      <c r="CH133" s="64">
        <f t="shared" ref="CH133:CH138" si="290">SUM(CG133*E133*F133*H133*K133*$CH$10)</f>
        <v>0</v>
      </c>
      <c r="CI133" s="63"/>
      <c r="CJ133" s="64">
        <f t="shared" ref="CJ133:CJ138" si="291">CI133*E133*F133*H133*K133*$CJ$10</f>
        <v>0</v>
      </c>
      <c r="CK133" s="63">
        <v>7</v>
      </c>
      <c r="CL133" s="64">
        <f t="shared" ref="CL133:CL138" si="292">SUM(CK133*E133*F133*H133*K133*$CL$10)</f>
        <v>100918.83199999999</v>
      </c>
      <c r="CM133" s="65"/>
      <c r="CN133" s="64">
        <f t="shared" ref="CN133:CN138" si="293">SUM(CM133*E133*F133*H133*L133*$CN$10)</f>
        <v>0</v>
      </c>
      <c r="CO133" s="63"/>
      <c r="CP133" s="64">
        <f t="shared" ref="CP133:CP138" si="294">SUM(CO133*E133*F133*H133*L133*$CP$10)</f>
        <v>0</v>
      </c>
      <c r="CQ133" s="63"/>
      <c r="CR133" s="64">
        <f t="shared" ref="CR133:CR138" si="295">SUM(CQ133*E133*F133*H133*L133*$CR$10)</f>
        <v>0</v>
      </c>
      <c r="CS133" s="65"/>
      <c r="CT133" s="64">
        <f t="shared" ref="CT133:CT138" si="296">SUM(CS133*E133*F133*H133*L133*$CT$10)</f>
        <v>0</v>
      </c>
      <c r="CU133" s="65"/>
      <c r="CV133" s="64">
        <f t="shared" ref="CV133:CV138" si="297">SUM(CU133*E133*F133*H133*L133*$CV$10)</f>
        <v>0</v>
      </c>
      <c r="CW133" s="65"/>
      <c r="CX133" s="64">
        <f t="shared" ref="CX133:CX138" si="298">SUM(CW133*E133*F133*H133*L133*$CX$10)</f>
        <v>0</v>
      </c>
      <c r="CY133" s="63"/>
      <c r="CZ133" s="64">
        <f t="shared" ref="CZ133:CZ138" si="299">SUM(CY133*E133*F133*H133*L133*$CZ$10)</f>
        <v>0</v>
      </c>
      <c r="DA133" s="63"/>
      <c r="DB133" s="64">
        <f t="shared" ref="DB133:DB138" si="300">SUM(DA133*E133*F133*H133*L133*$DB$10)</f>
        <v>0</v>
      </c>
      <c r="DC133" s="63">
        <v>35</v>
      </c>
      <c r="DD133" s="64">
        <f t="shared" ref="DD133:DD138" si="301">SUM(DC133*E133*F133*H133*L133*$DD$10)</f>
        <v>605512.99199999997</v>
      </c>
      <c r="DE133" s="65">
        <v>36</v>
      </c>
      <c r="DF133" s="64">
        <f t="shared" ref="DF133:DF138" si="302">SUM(DE133*E133*F133*H133*L133*$DF$10)</f>
        <v>622813.36319999991</v>
      </c>
      <c r="DG133" s="63"/>
      <c r="DH133" s="64">
        <f t="shared" ref="DH133:DH138" si="303">SUM(DG133*E133*F133*H133*L133*$DH$10)</f>
        <v>0</v>
      </c>
      <c r="DI133" s="63">
        <v>9</v>
      </c>
      <c r="DJ133" s="64">
        <f t="shared" ref="DJ133:DJ138" si="304">SUM(DI133*E133*F133*H133*L133*$DJ$10)</f>
        <v>155703.34079999998</v>
      </c>
      <c r="DK133" s="63">
        <v>10</v>
      </c>
      <c r="DL133" s="64">
        <f t="shared" ref="DL133:DL138" si="305">SUM(DK133*E133*F133*H133*L133*$DL$10)</f>
        <v>173003.71199999997</v>
      </c>
      <c r="DM133" s="63">
        <v>15</v>
      </c>
      <c r="DN133" s="65">
        <f t="shared" ref="DN133:DN138" si="306">SUM(DM133*E133*F133*H133*L133*$DN$10)</f>
        <v>259505.568</v>
      </c>
      <c r="DO133" s="63">
        <v>7</v>
      </c>
      <c r="DP133" s="64">
        <f t="shared" ref="DP133:DP138" si="307">SUM(DO133*E133*F133*H133*L133*$DP$10)</f>
        <v>121102.5984</v>
      </c>
      <c r="DQ133" s="63"/>
      <c r="DR133" s="64">
        <f t="shared" ref="DR133:DR138" si="308">DQ133*E133*F133*H133*L133*$DR$10</f>
        <v>0</v>
      </c>
      <c r="DS133" s="63">
        <v>1</v>
      </c>
      <c r="DT133" s="64">
        <f t="shared" ref="DT133:DT138" si="309">SUM(DS133*E133*F133*H133*L133*$DT$10)</f>
        <v>17300.371200000001</v>
      </c>
      <c r="DU133" s="63">
        <v>1</v>
      </c>
      <c r="DV133" s="64">
        <f t="shared" ref="DV133:DV138" si="310">SUM(DU133*E133*F133*H133*L133*$DV$10)</f>
        <v>17300.371200000001</v>
      </c>
      <c r="DW133" s="63"/>
      <c r="DX133" s="64">
        <f t="shared" ref="DX133:DX138" si="311">SUM(DW133*E133*F133*H133*M133*$DX$10)</f>
        <v>0</v>
      </c>
      <c r="DY133" s="63"/>
      <c r="DZ133" s="64">
        <f t="shared" ref="DZ133:DZ138" si="312">SUM(DY133*E133*F133*H133*N133*$DZ$10)</f>
        <v>0</v>
      </c>
      <c r="EA133" s="63"/>
      <c r="EB133" s="64">
        <f t="shared" ref="EB133:EB138" si="313">SUM(EA133*E133*F133*H133*K133*$EB$10)</f>
        <v>0</v>
      </c>
      <c r="EC133" s="63"/>
      <c r="ED133" s="64">
        <f t="shared" ref="ED133:ED138" si="314">SUM(EC133*E133*F133*H133*K133*$ED$10)</f>
        <v>0</v>
      </c>
      <c r="EE133" s="63"/>
      <c r="EF133" s="64">
        <f t="shared" ref="EF133:EF138" si="315">SUM(EE133*E133*F133*H133*K133*$EF$10)</f>
        <v>0</v>
      </c>
      <c r="EG133" s="63"/>
      <c r="EH133" s="64">
        <f t="shared" ref="EH133:EH138" si="316">SUM(EG133*E133*F133*H133*K133*$EH$10)</f>
        <v>0</v>
      </c>
      <c r="EI133" s="63"/>
      <c r="EJ133" s="64">
        <f t="shared" ref="EJ133:EJ138" si="317">EI133*E133*F133*H133*K133*$EJ$10</f>
        <v>0</v>
      </c>
      <c r="EK133" s="63"/>
      <c r="EL133" s="64">
        <f t="shared" ref="EL133:EL138" si="318">EK133*E133*F133*H133*K133*$EL$10</f>
        <v>0</v>
      </c>
      <c r="EM133" s="63"/>
      <c r="EN133" s="64"/>
      <c r="EO133" s="69"/>
      <c r="EP133" s="69"/>
      <c r="EQ133" s="70">
        <f t="shared" ref="EQ133:ER138" si="319">SUM(O133,Y133,Q133,S133,AA133,U133,W133,AE133,AG133,AI133,AK133,AM133,AS133,AU133,AW133,AQ133,CM133,CS133,CW133,CA133,CC133,DC133,DE133,DG133,DI133,DK133,DM133,DO133,AY133,AO133,BA133,BC133,BE133,BG133,BI133,BK133,BM133,BO133,BQ133,BS133,BU133,EE133,EG133,EA133,EC133,BW133,BY133,CU133,CO133,CQ133,CY133,DA133,CE133,CG133,CI133,CK133,DQ133,DS133,DU133,DW133,DY133,EI133,EK133,EM133)</f>
        <v>616</v>
      </c>
      <c r="ER133" s="70">
        <f t="shared" si="319"/>
        <v>9267232.1727999989</v>
      </c>
    </row>
    <row r="134" spans="1:148" s="1" customFormat="1" ht="45" customHeight="1" x14ac:dyDescent="0.25">
      <c r="A134" s="55"/>
      <c r="B134" s="55">
        <v>104</v>
      </c>
      <c r="C134" s="56" t="s">
        <v>399</v>
      </c>
      <c r="D134" s="130" t="s">
        <v>400</v>
      </c>
      <c r="E134" s="58">
        <v>13916</v>
      </c>
      <c r="F134" s="59">
        <v>1.1200000000000001</v>
      </c>
      <c r="G134" s="60"/>
      <c r="H134" s="61">
        <v>1</v>
      </c>
      <c r="I134" s="107"/>
      <c r="J134" s="107"/>
      <c r="K134" s="101">
        <v>1.4</v>
      </c>
      <c r="L134" s="101">
        <v>1.68</v>
      </c>
      <c r="M134" s="101">
        <v>2.23</v>
      </c>
      <c r="N134" s="104">
        <v>2.57</v>
      </c>
      <c r="O134" s="63"/>
      <c r="P134" s="64">
        <f t="shared" si="258"/>
        <v>0</v>
      </c>
      <c r="Q134" s="105"/>
      <c r="R134" s="64">
        <f>Q134*E134*F134*H134*K134*$R$10</f>
        <v>0</v>
      </c>
      <c r="S134" s="65"/>
      <c r="T134" s="65">
        <f t="shared" si="259"/>
        <v>0</v>
      </c>
      <c r="U134" s="63"/>
      <c r="V134" s="64">
        <f>SUM(U134*E134*F134*H134*K134*$V$10)</f>
        <v>0</v>
      </c>
      <c r="W134" s="63"/>
      <c r="X134" s="65">
        <f t="shared" si="260"/>
        <v>0</v>
      </c>
      <c r="Y134" s="63"/>
      <c r="Z134" s="64">
        <f t="shared" si="261"/>
        <v>0</v>
      </c>
      <c r="AA134" s="65"/>
      <c r="AB134" s="64">
        <f t="shared" si="262"/>
        <v>0</v>
      </c>
      <c r="AC134" s="64"/>
      <c r="AD134" s="64"/>
      <c r="AE134" s="65"/>
      <c r="AF134" s="64">
        <f t="shared" si="263"/>
        <v>0</v>
      </c>
      <c r="AG134" s="65"/>
      <c r="AH134" s="64">
        <f t="shared" si="264"/>
        <v>0</v>
      </c>
      <c r="AI134" s="65"/>
      <c r="AJ134" s="64">
        <f t="shared" si="265"/>
        <v>0</v>
      </c>
      <c r="AK134" s="63"/>
      <c r="AL134" s="64">
        <f t="shared" si="266"/>
        <v>0</v>
      </c>
      <c r="AM134" s="65"/>
      <c r="AN134" s="65">
        <f t="shared" si="267"/>
        <v>0</v>
      </c>
      <c r="AO134" s="63"/>
      <c r="AP134" s="64">
        <f t="shared" si="268"/>
        <v>0</v>
      </c>
      <c r="AQ134" s="109"/>
      <c r="AR134" s="64">
        <f t="shared" si="269"/>
        <v>0</v>
      </c>
      <c r="AS134" s="65"/>
      <c r="AT134" s="64">
        <f t="shared" si="270"/>
        <v>0</v>
      </c>
      <c r="AU134" s="65"/>
      <c r="AV134" s="64">
        <f t="shared" si="271"/>
        <v>0</v>
      </c>
      <c r="AW134" s="63"/>
      <c r="AX134" s="64">
        <f t="shared" si="272"/>
        <v>0</v>
      </c>
      <c r="AY134" s="63">
        <v>40</v>
      </c>
      <c r="AZ134" s="65">
        <f t="shared" si="273"/>
        <v>872811.52000000002</v>
      </c>
      <c r="BA134" s="63">
        <v>365</v>
      </c>
      <c r="BB134" s="64">
        <f t="shared" si="274"/>
        <v>7964405.1200000001</v>
      </c>
      <c r="BC134" s="63"/>
      <c r="BD134" s="64">
        <f t="shared" si="275"/>
        <v>0</v>
      </c>
      <c r="BE134" s="63"/>
      <c r="BF134" s="64">
        <f t="shared" si="276"/>
        <v>0</v>
      </c>
      <c r="BG134" s="63"/>
      <c r="BH134" s="64">
        <f t="shared" si="277"/>
        <v>0</v>
      </c>
      <c r="BI134" s="63"/>
      <c r="BJ134" s="64">
        <f t="shared" si="278"/>
        <v>0</v>
      </c>
      <c r="BK134" s="63"/>
      <c r="BL134" s="64">
        <f t="shared" si="279"/>
        <v>0</v>
      </c>
      <c r="BM134" s="63"/>
      <c r="BN134" s="64">
        <f t="shared" si="280"/>
        <v>0</v>
      </c>
      <c r="BO134" s="63"/>
      <c r="BP134" s="64">
        <f t="shared" si="281"/>
        <v>0</v>
      </c>
      <c r="BQ134" s="63"/>
      <c r="BR134" s="64">
        <f t="shared" si="282"/>
        <v>0</v>
      </c>
      <c r="BS134" s="63"/>
      <c r="BT134" s="64">
        <f t="shared" si="283"/>
        <v>0</v>
      </c>
      <c r="BU134" s="63"/>
      <c r="BV134" s="64">
        <f t="shared" si="284"/>
        <v>0</v>
      </c>
      <c r="BW134" s="63"/>
      <c r="BX134" s="64">
        <f t="shared" si="285"/>
        <v>0</v>
      </c>
      <c r="BY134" s="67"/>
      <c r="BZ134" s="68">
        <f t="shared" si="286"/>
        <v>0</v>
      </c>
      <c r="CA134" s="63"/>
      <c r="CB134" s="64">
        <f t="shared" si="287"/>
        <v>0</v>
      </c>
      <c r="CC134" s="65"/>
      <c r="CD134" s="64">
        <f t="shared" si="288"/>
        <v>0</v>
      </c>
      <c r="CE134" s="63"/>
      <c r="CF134" s="64">
        <f t="shared" si="289"/>
        <v>0</v>
      </c>
      <c r="CG134" s="63"/>
      <c r="CH134" s="64">
        <f t="shared" si="290"/>
        <v>0</v>
      </c>
      <c r="CI134" s="63"/>
      <c r="CJ134" s="64">
        <f t="shared" si="291"/>
        <v>0</v>
      </c>
      <c r="CK134" s="63"/>
      <c r="CL134" s="64">
        <f t="shared" si="292"/>
        <v>0</v>
      </c>
      <c r="CM134" s="65"/>
      <c r="CN134" s="64">
        <f t="shared" si="293"/>
        <v>0</v>
      </c>
      <c r="CO134" s="63"/>
      <c r="CP134" s="64">
        <f t="shared" si="294"/>
        <v>0</v>
      </c>
      <c r="CQ134" s="63"/>
      <c r="CR134" s="64">
        <f t="shared" si="295"/>
        <v>0</v>
      </c>
      <c r="CS134" s="65"/>
      <c r="CT134" s="64">
        <f t="shared" si="296"/>
        <v>0</v>
      </c>
      <c r="CU134" s="65"/>
      <c r="CV134" s="64">
        <f t="shared" si="297"/>
        <v>0</v>
      </c>
      <c r="CW134" s="65"/>
      <c r="CX134" s="64">
        <f t="shared" si="298"/>
        <v>0</v>
      </c>
      <c r="CY134" s="63"/>
      <c r="CZ134" s="64">
        <f t="shared" si="299"/>
        <v>0</v>
      </c>
      <c r="DA134" s="63"/>
      <c r="DB134" s="64">
        <f t="shared" si="300"/>
        <v>0</v>
      </c>
      <c r="DC134" s="63"/>
      <c r="DD134" s="64">
        <f t="shared" si="301"/>
        <v>0</v>
      </c>
      <c r="DE134" s="65"/>
      <c r="DF134" s="64">
        <f t="shared" si="302"/>
        <v>0</v>
      </c>
      <c r="DG134" s="63"/>
      <c r="DH134" s="64">
        <f t="shared" si="303"/>
        <v>0</v>
      </c>
      <c r="DI134" s="63"/>
      <c r="DJ134" s="64">
        <f t="shared" si="304"/>
        <v>0</v>
      </c>
      <c r="DK134" s="63"/>
      <c r="DL134" s="64">
        <f t="shared" si="305"/>
        <v>0</v>
      </c>
      <c r="DM134" s="63"/>
      <c r="DN134" s="65">
        <f t="shared" si="306"/>
        <v>0</v>
      </c>
      <c r="DO134" s="63"/>
      <c r="DP134" s="64">
        <f t="shared" si="307"/>
        <v>0</v>
      </c>
      <c r="DQ134" s="63"/>
      <c r="DR134" s="64">
        <f t="shared" si="308"/>
        <v>0</v>
      </c>
      <c r="DS134" s="63"/>
      <c r="DT134" s="64">
        <f t="shared" si="309"/>
        <v>0</v>
      </c>
      <c r="DU134" s="63"/>
      <c r="DV134" s="64">
        <f t="shared" si="310"/>
        <v>0</v>
      </c>
      <c r="DW134" s="63"/>
      <c r="DX134" s="64">
        <f t="shared" si="311"/>
        <v>0</v>
      </c>
      <c r="DY134" s="63"/>
      <c r="DZ134" s="64">
        <f t="shared" si="312"/>
        <v>0</v>
      </c>
      <c r="EA134" s="63"/>
      <c r="EB134" s="64">
        <f t="shared" si="313"/>
        <v>0</v>
      </c>
      <c r="EC134" s="63"/>
      <c r="ED134" s="64">
        <f t="shared" si="314"/>
        <v>0</v>
      </c>
      <c r="EE134" s="63"/>
      <c r="EF134" s="64">
        <f t="shared" si="315"/>
        <v>0</v>
      </c>
      <c r="EG134" s="63"/>
      <c r="EH134" s="64">
        <f t="shared" si="316"/>
        <v>0</v>
      </c>
      <c r="EI134" s="63"/>
      <c r="EJ134" s="64">
        <f t="shared" si="317"/>
        <v>0</v>
      </c>
      <c r="EK134" s="63"/>
      <c r="EL134" s="64">
        <f t="shared" si="318"/>
        <v>0</v>
      </c>
      <c r="EM134" s="63"/>
      <c r="EN134" s="64"/>
      <c r="EO134" s="69"/>
      <c r="EP134" s="69"/>
      <c r="EQ134" s="70">
        <f t="shared" si="319"/>
        <v>405</v>
      </c>
      <c r="ER134" s="70">
        <f t="shared" si="319"/>
        <v>8837216.6400000006</v>
      </c>
    </row>
    <row r="135" spans="1:148" s="110" customFormat="1" ht="45" customHeight="1" x14ac:dyDescent="0.25">
      <c r="A135" s="55"/>
      <c r="B135" s="55">
        <v>105</v>
      </c>
      <c r="C135" s="56" t="s">
        <v>401</v>
      </c>
      <c r="D135" s="130" t="s">
        <v>402</v>
      </c>
      <c r="E135" s="58">
        <v>13916</v>
      </c>
      <c r="F135" s="59">
        <v>1.66</v>
      </c>
      <c r="G135" s="60"/>
      <c r="H135" s="61">
        <v>1</v>
      </c>
      <c r="I135" s="107"/>
      <c r="J135" s="107"/>
      <c r="K135" s="101">
        <v>1.4</v>
      </c>
      <c r="L135" s="101">
        <v>1.68</v>
      </c>
      <c r="M135" s="101">
        <v>2.23</v>
      </c>
      <c r="N135" s="104">
        <v>2.57</v>
      </c>
      <c r="O135" s="63"/>
      <c r="P135" s="64">
        <f t="shared" si="258"/>
        <v>0</v>
      </c>
      <c r="Q135" s="105"/>
      <c r="R135" s="64">
        <f>Q135*E135*F135*H135*K135*$R$10</f>
        <v>0</v>
      </c>
      <c r="S135" s="65"/>
      <c r="T135" s="65">
        <f t="shared" si="259"/>
        <v>0</v>
      </c>
      <c r="U135" s="63"/>
      <c r="V135" s="64">
        <f>SUM(U135*E135*F135*H135*K135*$V$10)</f>
        <v>0</v>
      </c>
      <c r="W135" s="63"/>
      <c r="X135" s="65">
        <f t="shared" si="260"/>
        <v>0</v>
      </c>
      <c r="Y135" s="63"/>
      <c r="Z135" s="64">
        <f t="shared" si="261"/>
        <v>0</v>
      </c>
      <c r="AA135" s="65"/>
      <c r="AB135" s="64">
        <f t="shared" si="262"/>
        <v>0</v>
      </c>
      <c r="AC135" s="64"/>
      <c r="AD135" s="64"/>
      <c r="AE135" s="65"/>
      <c r="AF135" s="64">
        <f t="shared" si="263"/>
        <v>0</v>
      </c>
      <c r="AG135" s="65"/>
      <c r="AH135" s="64">
        <f t="shared" si="264"/>
        <v>0</v>
      </c>
      <c r="AI135" s="65"/>
      <c r="AJ135" s="64">
        <f t="shared" si="265"/>
        <v>0</v>
      </c>
      <c r="AK135" s="63">
        <v>28</v>
      </c>
      <c r="AL135" s="64">
        <f t="shared" si="266"/>
        <v>905541.95199999982</v>
      </c>
      <c r="AM135" s="65"/>
      <c r="AN135" s="65">
        <f t="shared" si="267"/>
        <v>0</v>
      </c>
      <c r="AO135" s="63"/>
      <c r="AP135" s="64">
        <f t="shared" si="268"/>
        <v>0</v>
      </c>
      <c r="AQ135" s="109"/>
      <c r="AR135" s="64">
        <f t="shared" si="269"/>
        <v>0</v>
      </c>
      <c r="AS135" s="65"/>
      <c r="AT135" s="64">
        <f t="shared" si="270"/>
        <v>0</v>
      </c>
      <c r="AU135" s="65"/>
      <c r="AV135" s="64">
        <f t="shared" si="271"/>
        <v>0</v>
      </c>
      <c r="AW135" s="63"/>
      <c r="AX135" s="64">
        <f t="shared" si="272"/>
        <v>0</v>
      </c>
      <c r="AY135" s="63"/>
      <c r="AZ135" s="65">
        <f t="shared" si="273"/>
        <v>0</v>
      </c>
      <c r="BA135" s="63">
        <v>62</v>
      </c>
      <c r="BB135" s="64">
        <f t="shared" si="274"/>
        <v>2005128.6079999998</v>
      </c>
      <c r="BC135" s="63"/>
      <c r="BD135" s="64">
        <f t="shared" si="275"/>
        <v>0</v>
      </c>
      <c r="BE135" s="63"/>
      <c r="BF135" s="64">
        <f t="shared" si="276"/>
        <v>0</v>
      </c>
      <c r="BG135" s="63"/>
      <c r="BH135" s="64">
        <f t="shared" si="277"/>
        <v>0</v>
      </c>
      <c r="BI135" s="63"/>
      <c r="BJ135" s="64">
        <f t="shared" si="278"/>
        <v>0</v>
      </c>
      <c r="BK135" s="63"/>
      <c r="BL135" s="64">
        <f t="shared" si="279"/>
        <v>0</v>
      </c>
      <c r="BM135" s="63"/>
      <c r="BN135" s="64">
        <f t="shared" si="280"/>
        <v>0</v>
      </c>
      <c r="BO135" s="63"/>
      <c r="BP135" s="64">
        <f t="shared" si="281"/>
        <v>0</v>
      </c>
      <c r="BQ135" s="63"/>
      <c r="BR135" s="64">
        <f t="shared" si="282"/>
        <v>0</v>
      </c>
      <c r="BS135" s="63"/>
      <c r="BT135" s="64">
        <f t="shared" si="283"/>
        <v>0</v>
      </c>
      <c r="BU135" s="63"/>
      <c r="BV135" s="64">
        <f t="shared" si="284"/>
        <v>0</v>
      </c>
      <c r="BW135" s="63"/>
      <c r="BX135" s="64">
        <f t="shared" si="285"/>
        <v>0</v>
      </c>
      <c r="BY135" s="67"/>
      <c r="BZ135" s="68">
        <f t="shared" si="286"/>
        <v>0</v>
      </c>
      <c r="CA135" s="63"/>
      <c r="CB135" s="64">
        <f t="shared" si="287"/>
        <v>0</v>
      </c>
      <c r="CC135" s="65"/>
      <c r="CD135" s="64">
        <f t="shared" si="288"/>
        <v>0</v>
      </c>
      <c r="CE135" s="63"/>
      <c r="CF135" s="64">
        <f t="shared" si="289"/>
        <v>0</v>
      </c>
      <c r="CG135" s="63"/>
      <c r="CH135" s="64">
        <f t="shared" si="290"/>
        <v>0</v>
      </c>
      <c r="CI135" s="63"/>
      <c r="CJ135" s="64">
        <f t="shared" si="291"/>
        <v>0</v>
      </c>
      <c r="CK135" s="63"/>
      <c r="CL135" s="64">
        <f t="shared" si="292"/>
        <v>0</v>
      </c>
      <c r="CM135" s="65"/>
      <c r="CN135" s="64">
        <f t="shared" si="293"/>
        <v>0</v>
      </c>
      <c r="CO135" s="63"/>
      <c r="CP135" s="64">
        <f t="shared" si="294"/>
        <v>0</v>
      </c>
      <c r="CQ135" s="63"/>
      <c r="CR135" s="64">
        <f t="shared" si="295"/>
        <v>0</v>
      </c>
      <c r="CS135" s="65"/>
      <c r="CT135" s="64">
        <f t="shared" si="296"/>
        <v>0</v>
      </c>
      <c r="CU135" s="65"/>
      <c r="CV135" s="64">
        <f t="shared" si="297"/>
        <v>0</v>
      </c>
      <c r="CW135" s="65"/>
      <c r="CX135" s="64">
        <f t="shared" si="298"/>
        <v>0</v>
      </c>
      <c r="CY135" s="63"/>
      <c r="CZ135" s="64">
        <f t="shared" si="299"/>
        <v>0</v>
      </c>
      <c r="DA135" s="63"/>
      <c r="DB135" s="64">
        <f t="shared" si="300"/>
        <v>0</v>
      </c>
      <c r="DC135" s="63"/>
      <c r="DD135" s="64">
        <f t="shared" si="301"/>
        <v>0</v>
      </c>
      <c r="DE135" s="65"/>
      <c r="DF135" s="64">
        <f t="shared" si="302"/>
        <v>0</v>
      </c>
      <c r="DG135" s="63"/>
      <c r="DH135" s="64">
        <f t="shared" si="303"/>
        <v>0</v>
      </c>
      <c r="DI135" s="63"/>
      <c r="DJ135" s="64">
        <f t="shared" si="304"/>
        <v>0</v>
      </c>
      <c r="DK135" s="63"/>
      <c r="DL135" s="64">
        <f t="shared" si="305"/>
        <v>0</v>
      </c>
      <c r="DM135" s="63"/>
      <c r="DN135" s="65">
        <f t="shared" si="306"/>
        <v>0</v>
      </c>
      <c r="DO135" s="63"/>
      <c r="DP135" s="64">
        <f t="shared" si="307"/>
        <v>0</v>
      </c>
      <c r="DQ135" s="63"/>
      <c r="DR135" s="64">
        <f t="shared" si="308"/>
        <v>0</v>
      </c>
      <c r="DS135" s="63"/>
      <c r="DT135" s="64">
        <f t="shared" si="309"/>
        <v>0</v>
      </c>
      <c r="DU135" s="63"/>
      <c r="DV135" s="64">
        <f t="shared" si="310"/>
        <v>0</v>
      </c>
      <c r="DW135" s="63"/>
      <c r="DX135" s="64">
        <f t="shared" si="311"/>
        <v>0</v>
      </c>
      <c r="DY135" s="63"/>
      <c r="DZ135" s="64">
        <f t="shared" si="312"/>
        <v>0</v>
      </c>
      <c r="EA135" s="109"/>
      <c r="EB135" s="64">
        <f t="shared" si="313"/>
        <v>0</v>
      </c>
      <c r="EC135" s="63"/>
      <c r="ED135" s="64">
        <f t="shared" si="314"/>
        <v>0</v>
      </c>
      <c r="EE135" s="63"/>
      <c r="EF135" s="64">
        <f t="shared" si="315"/>
        <v>0</v>
      </c>
      <c r="EG135" s="63"/>
      <c r="EH135" s="64">
        <f t="shared" si="316"/>
        <v>0</v>
      </c>
      <c r="EI135" s="63"/>
      <c r="EJ135" s="64">
        <f t="shared" si="317"/>
        <v>0</v>
      </c>
      <c r="EK135" s="63"/>
      <c r="EL135" s="64">
        <f t="shared" si="318"/>
        <v>0</v>
      </c>
      <c r="EM135" s="63"/>
      <c r="EN135" s="64"/>
      <c r="EO135" s="69"/>
      <c r="EP135" s="69"/>
      <c r="EQ135" s="70">
        <f t="shared" si="319"/>
        <v>90</v>
      </c>
      <c r="ER135" s="70">
        <f t="shared" si="319"/>
        <v>2910670.5599999996</v>
      </c>
    </row>
    <row r="136" spans="1:148" s="124" customFormat="1" ht="45" customHeight="1" x14ac:dyDescent="0.25">
      <c r="A136" s="55"/>
      <c r="B136" s="55">
        <v>106</v>
      </c>
      <c r="C136" s="56" t="s">
        <v>403</v>
      </c>
      <c r="D136" s="130" t="s">
        <v>404</v>
      </c>
      <c r="E136" s="58">
        <v>13916</v>
      </c>
      <c r="F136" s="141">
        <v>2</v>
      </c>
      <c r="G136" s="60"/>
      <c r="H136" s="61">
        <v>1</v>
      </c>
      <c r="I136" s="107"/>
      <c r="J136" s="107"/>
      <c r="K136" s="101">
        <v>1.4</v>
      </c>
      <c r="L136" s="101">
        <v>1.68</v>
      </c>
      <c r="M136" s="101">
        <v>2.23</v>
      </c>
      <c r="N136" s="104">
        <v>2.57</v>
      </c>
      <c r="O136" s="63"/>
      <c r="P136" s="64">
        <f t="shared" si="258"/>
        <v>0</v>
      </c>
      <c r="Q136" s="105"/>
      <c r="R136" s="64">
        <f>Q136*E136*F136*H136*K136*$R$10</f>
        <v>0</v>
      </c>
      <c r="S136" s="65"/>
      <c r="T136" s="65">
        <f t="shared" si="259"/>
        <v>0</v>
      </c>
      <c r="U136" s="63"/>
      <c r="V136" s="64">
        <f>SUM(U136*E136*F136*H136*K136*$V$10)</f>
        <v>0</v>
      </c>
      <c r="W136" s="63"/>
      <c r="X136" s="65">
        <f t="shared" si="260"/>
        <v>0</v>
      </c>
      <c r="Y136" s="63"/>
      <c r="Z136" s="64">
        <f t="shared" si="261"/>
        <v>0</v>
      </c>
      <c r="AA136" s="65"/>
      <c r="AB136" s="64">
        <f t="shared" si="262"/>
        <v>0</v>
      </c>
      <c r="AC136" s="64"/>
      <c r="AD136" s="64"/>
      <c r="AE136" s="65"/>
      <c r="AF136" s="64">
        <f t="shared" si="263"/>
        <v>0</v>
      </c>
      <c r="AG136" s="65"/>
      <c r="AH136" s="64">
        <f t="shared" si="264"/>
        <v>0</v>
      </c>
      <c r="AI136" s="65"/>
      <c r="AJ136" s="64">
        <f t="shared" si="265"/>
        <v>0</v>
      </c>
      <c r="AK136" s="63">
        <v>5</v>
      </c>
      <c r="AL136" s="64">
        <f t="shared" si="266"/>
        <v>194824</v>
      </c>
      <c r="AM136" s="65"/>
      <c r="AN136" s="65">
        <f t="shared" si="267"/>
        <v>0</v>
      </c>
      <c r="AO136" s="63"/>
      <c r="AP136" s="64">
        <f t="shared" si="268"/>
        <v>0</v>
      </c>
      <c r="AQ136" s="63"/>
      <c r="AR136" s="64">
        <f t="shared" si="269"/>
        <v>0</v>
      </c>
      <c r="AS136" s="65"/>
      <c r="AT136" s="64">
        <f t="shared" si="270"/>
        <v>0</v>
      </c>
      <c r="AU136" s="65"/>
      <c r="AV136" s="64">
        <f t="shared" si="271"/>
        <v>0</v>
      </c>
      <c r="AW136" s="63"/>
      <c r="AX136" s="64">
        <f t="shared" si="272"/>
        <v>0</v>
      </c>
      <c r="AY136" s="63"/>
      <c r="AZ136" s="65">
        <f t="shared" si="273"/>
        <v>0</v>
      </c>
      <c r="BA136" s="63"/>
      <c r="BB136" s="64">
        <f t="shared" si="274"/>
        <v>0</v>
      </c>
      <c r="BC136" s="63"/>
      <c r="BD136" s="64">
        <f t="shared" si="275"/>
        <v>0</v>
      </c>
      <c r="BE136" s="63"/>
      <c r="BF136" s="64">
        <f t="shared" si="276"/>
        <v>0</v>
      </c>
      <c r="BG136" s="63"/>
      <c r="BH136" s="64">
        <f t="shared" si="277"/>
        <v>0</v>
      </c>
      <c r="BI136" s="63"/>
      <c r="BJ136" s="64">
        <f t="shared" si="278"/>
        <v>0</v>
      </c>
      <c r="BK136" s="63"/>
      <c r="BL136" s="64">
        <f t="shared" si="279"/>
        <v>0</v>
      </c>
      <c r="BM136" s="63"/>
      <c r="BN136" s="64">
        <f t="shared" si="280"/>
        <v>0</v>
      </c>
      <c r="BO136" s="63"/>
      <c r="BP136" s="64">
        <f t="shared" si="281"/>
        <v>0</v>
      </c>
      <c r="BQ136" s="63"/>
      <c r="BR136" s="64">
        <f t="shared" si="282"/>
        <v>0</v>
      </c>
      <c r="BS136" s="63"/>
      <c r="BT136" s="64">
        <f t="shared" si="283"/>
        <v>0</v>
      </c>
      <c r="BU136" s="63"/>
      <c r="BV136" s="64">
        <f t="shared" si="284"/>
        <v>0</v>
      </c>
      <c r="BW136" s="63"/>
      <c r="BX136" s="64">
        <f t="shared" si="285"/>
        <v>0</v>
      </c>
      <c r="BY136" s="67"/>
      <c r="BZ136" s="68">
        <f t="shared" si="286"/>
        <v>0</v>
      </c>
      <c r="CA136" s="63"/>
      <c r="CB136" s="64">
        <f t="shared" si="287"/>
        <v>0</v>
      </c>
      <c r="CC136" s="65"/>
      <c r="CD136" s="64">
        <f t="shared" si="288"/>
        <v>0</v>
      </c>
      <c r="CE136" s="63"/>
      <c r="CF136" s="64">
        <f t="shared" si="289"/>
        <v>0</v>
      </c>
      <c r="CG136" s="63"/>
      <c r="CH136" s="64">
        <f t="shared" si="290"/>
        <v>0</v>
      </c>
      <c r="CI136" s="63"/>
      <c r="CJ136" s="64">
        <f t="shared" si="291"/>
        <v>0</v>
      </c>
      <c r="CK136" s="63"/>
      <c r="CL136" s="64">
        <f t="shared" si="292"/>
        <v>0</v>
      </c>
      <c r="CM136" s="65"/>
      <c r="CN136" s="64">
        <f t="shared" si="293"/>
        <v>0</v>
      </c>
      <c r="CO136" s="63"/>
      <c r="CP136" s="64">
        <f t="shared" si="294"/>
        <v>0</v>
      </c>
      <c r="CQ136" s="63"/>
      <c r="CR136" s="64">
        <f t="shared" si="295"/>
        <v>0</v>
      </c>
      <c r="CS136" s="65"/>
      <c r="CT136" s="64">
        <f t="shared" si="296"/>
        <v>0</v>
      </c>
      <c r="CU136" s="65"/>
      <c r="CV136" s="64">
        <f t="shared" si="297"/>
        <v>0</v>
      </c>
      <c r="CW136" s="65"/>
      <c r="CX136" s="64">
        <f t="shared" si="298"/>
        <v>0</v>
      </c>
      <c r="CY136" s="63"/>
      <c r="CZ136" s="64">
        <f t="shared" si="299"/>
        <v>0</v>
      </c>
      <c r="DA136" s="63"/>
      <c r="DB136" s="64">
        <f t="shared" si="300"/>
        <v>0</v>
      </c>
      <c r="DC136" s="63"/>
      <c r="DD136" s="64">
        <f t="shared" si="301"/>
        <v>0</v>
      </c>
      <c r="DE136" s="65"/>
      <c r="DF136" s="64">
        <f t="shared" si="302"/>
        <v>0</v>
      </c>
      <c r="DG136" s="63"/>
      <c r="DH136" s="64">
        <f t="shared" si="303"/>
        <v>0</v>
      </c>
      <c r="DI136" s="63"/>
      <c r="DJ136" s="64">
        <f t="shared" si="304"/>
        <v>0</v>
      </c>
      <c r="DK136" s="63"/>
      <c r="DL136" s="64">
        <f t="shared" si="305"/>
        <v>0</v>
      </c>
      <c r="DM136" s="63"/>
      <c r="DN136" s="65">
        <f t="shared" si="306"/>
        <v>0</v>
      </c>
      <c r="DO136" s="63"/>
      <c r="DP136" s="64">
        <f t="shared" si="307"/>
        <v>0</v>
      </c>
      <c r="DQ136" s="63"/>
      <c r="DR136" s="64">
        <f t="shared" si="308"/>
        <v>0</v>
      </c>
      <c r="DS136" s="63"/>
      <c r="DT136" s="64">
        <f t="shared" si="309"/>
        <v>0</v>
      </c>
      <c r="DU136" s="63"/>
      <c r="DV136" s="64">
        <f t="shared" si="310"/>
        <v>0</v>
      </c>
      <c r="DW136" s="63"/>
      <c r="DX136" s="64">
        <f t="shared" si="311"/>
        <v>0</v>
      </c>
      <c r="DY136" s="63"/>
      <c r="DZ136" s="64">
        <f t="shared" si="312"/>
        <v>0</v>
      </c>
      <c r="EA136" s="63"/>
      <c r="EB136" s="64">
        <f t="shared" si="313"/>
        <v>0</v>
      </c>
      <c r="EC136" s="63"/>
      <c r="ED136" s="64">
        <f t="shared" si="314"/>
        <v>0</v>
      </c>
      <c r="EE136" s="63"/>
      <c r="EF136" s="64">
        <f t="shared" si="315"/>
        <v>0</v>
      </c>
      <c r="EG136" s="63"/>
      <c r="EH136" s="64">
        <f t="shared" si="316"/>
        <v>0</v>
      </c>
      <c r="EI136" s="63"/>
      <c r="EJ136" s="64">
        <f t="shared" si="317"/>
        <v>0</v>
      </c>
      <c r="EK136" s="63"/>
      <c r="EL136" s="64">
        <f t="shared" si="318"/>
        <v>0</v>
      </c>
      <c r="EM136" s="63"/>
      <c r="EN136" s="64"/>
      <c r="EO136" s="69"/>
      <c r="EP136" s="69"/>
      <c r="EQ136" s="70">
        <f t="shared" si="319"/>
        <v>5</v>
      </c>
      <c r="ER136" s="70">
        <f t="shared" si="319"/>
        <v>194824</v>
      </c>
    </row>
    <row r="137" spans="1:148" s="3" customFormat="1" ht="45" customHeight="1" x14ac:dyDescent="0.25">
      <c r="A137" s="55"/>
      <c r="B137" s="55">
        <v>107</v>
      </c>
      <c r="C137" s="56" t="s">
        <v>405</v>
      </c>
      <c r="D137" s="130" t="s">
        <v>406</v>
      </c>
      <c r="E137" s="58">
        <v>13916</v>
      </c>
      <c r="F137" s="59">
        <v>2.46</v>
      </c>
      <c r="G137" s="60"/>
      <c r="H137" s="61">
        <v>1</v>
      </c>
      <c r="I137" s="107"/>
      <c r="J137" s="107"/>
      <c r="K137" s="101">
        <v>1.4</v>
      </c>
      <c r="L137" s="101">
        <v>1.68</v>
      </c>
      <c r="M137" s="101">
        <v>2.23</v>
      </c>
      <c r="N137" s="104">
        <v>2.57</v>
      </c>
      <c r="O137" s="63"/>
      <c r="P137" s="64">
        <f t="shared" si="258"/>
        <v>0</v>
      </c>
      <c r="Q137" s="105"/>
      <c r="R137" s="64">
        <f>Q137*E137*F137*H137*K137*$R$10</f>
        <v>0</v>
      </c>
      <c r="S137" s="65"/>
      <c r="T137" s="65">
        <f t="shared" si="259"/>
        <v>0</v>
      </c>
      <c r="U137" s="63"/>
      <c r="V137" s="64">
        <f>SUM(U137*E137*F137*H137*K137*$V$10)</f>
        <v>0</v>
      </c>
      <c r="W137" s="63"/>
      <c r="X137" s="65">
        <f t="shared" si="260"/>
        <v>0</v>
      </c>
      <c r="Y137" s="63"/>
      <c r="Z137" s="64">
        <f t="shared" si="261"/>
        <v>0</v>
      </c>
      <c r="AA137" s="65"/>
      <c r="AB137" s="64">
        <f t="shared" si="262"/>
        <v>0</v>
      </c>
      <c r="AC137" s="64"/>
      <c r="AD137" s="64"/>
      <c r="AE137" s="65"/>
      <c r="AF137" s="64">
        <f t="shared" si="263"/>
        <v>0</v>
      </c>
      <c r="AG137" s="65"/>
      <c r="AH137" s="64">
        <f t="shared" si="264"/>
        <v>0</v>
      </c>
      <c r="AI137" s="65"/>
      <c r="AJ137" s="64">
        <f t="shared" si="265"/>
        <v>0</v>
      </c>
      <c r="AK137" s="63"/>
      <c r="AL137" s="64">
        <f t="shared" si="266"/>
        <v>0</v>
      </c>
      <c r="AM137" s="65"/>
      <c r="AN137" s="65">
        <f t="shared" si="267"/>
        <v>0</v>
      </c>
      <c r="AO137" s="63"/>
      <c r="AP137" s="64">
        <f t="shared" si="268"/>
        <v>0</v>
      </c>
      <c r="AQ137" s="63"/>
      <c r="AR137" s="64">
        <f t="shared" si="269"/>
        <v>0</v>
      </c>
      <c r="AS137" s="65"/>
      <c r="AT137" s="64">
        <f t="shared" si="270"/>
        <v>0</v>
      </c>
      <c r="AU137" s="65"/>
      <c r="AV137" s="64">
        <f t="shared" si="271"/>
        <v>0</v>
      </c>
      <c r="AW137" s="63"/>
      <c r="AX137" s="64">
        <f t="shared" si="272"/>
        <v>0</v>
      </c>
      <c r="AY137" s="63"/>
      <c r="AZ137" s="65">
        <f t="shared" si="273"/>
        <v>0</v>
      </c>
      <c r="BA137" s="63"/>
      <c r="BB137" s="64">
        <f t="shared" si="274"/>
        <v>0</v>
      </c>
      <c r="BC137" s="63"/>
      <c r="BD137" s="64">
        <f t="shared" si="275"/>
        <v>0</v>
      </c>
      <c r="BE137" s="63"/>
      <c r="BF137" s="64">
        <f t="shared" si="276"/>
        <v>0</v>
      </c>
      <c r="BG137" s="63"/>
      <c r="BH137" s="64">
        <f t="shared" si="277"/>
        <v>0</v>
      </c>
      <c r="BI137" s="63"/>
      <c r="BJ137" s="64">
        <f t="shared" si="278"/>
        <v>0</v>
      </c>
      <c r="BK137" s="63"/>
      <c r="BL137" s="64">
        <f t="shared" si="279"/>
        <v>0</v>
      </c>
      <c r="BM137" s="63"/>
      <c r="BN137" s="64">
        <f t="shared" si="280"/>
        <v>0</v>
      </c>
      <c r="BO137" s="63"/>
      <c r="BP137" s="64">
        <f t="shared" si="281"/>
        <v>0</v>
      </c>
      <c r="BQ137" s="63"/>
      <c r="BR137" s="64">
        <f t="shared" si="282"/>
        <v>0</v>
      </c>
      <c r="BS137" s="63"/>
      <c r="BT137" s="64">
        <f t="shared" si="283"/>
        <v>0</v>
      </c>
      <c r="BU137" s="63"/>
      <c r="BV137" s="64">
        <f t="shared" si="284"/>
        <v>0</v>
      </c>
      <c r="BW137" s="63"/>
      <c r="BX137" s="64">
        <f t="shared" si="285"/>
        <v>0</v>
      </c>
      <c r="BY137" s="67"/>
      <c r="BZ137" s="68">
        <f t="shared" si="286"/>
        <v>0</v>
      </c>
      <c r="CA137" s="63"/>
      <c r="CB137" s="64">
        <f t="shared" si="287"/>
        <v>0</v>
      </c>
      <c r="CC137" s="65"/>
      <c r="CD137" s="64">
        <f t="shared" si="288"/>
        <v>0</v>
      </c>
      <c r="CE137" s="63"/>
      <c r="CF137" s="64">
        <f t="shared" si="289"/>
        <v>0</v>
      </c>
      <c r="CG137" s="63"/>
      <c r="CH137" s="64">
        <f t="shared" si="290"/>
        <v>0</v>
      </c>
      <c r="CI137" s="63"/>
      <c r="CJ137" s="64">
        <f t="shared" si="291"/>
        <v>0</v>
      </c>
      <c r="CK137" s="63"/>
      <c r="CL137" s="64">
        <f t="shared" si="292"/>
        <v>0</v>
      </c>
      <c r="CM137" s="65"/>
      <c r="CN137" s="64">
        <f t="shared" si="293"/>
        <v>0</v>
      </c>
      <c r="CO137" s="63"/>
      <c r="CP137" s="64">
        <f t="shared" si="294"/>
        <v>0</v>
      </c>
      <c r="CQ137" s="63"/>
      <c r="CR137" s="64">
        <f t="shared" si="295"/>
        <v>0</v>
      </c>
      <c r="CS137" s="65"/>
      <c r="CT137" s="64">
        <f t="shared" si="296"/>
        <v>0</v>
      </c>
      <c r="CU137" s="65"/>
      <c r="CV137" s="64">
        <f t="shared" si="297"/>
        <v>0</v>
      </c>
      <c r="CW137" s="65"/>
      <c r="CX137" s="64">
        <f t="shared" si="298"/>
        <v>0</v>
      </c>
      <c r="CY137" s="63"/>
      <c r="CZ137" s="64">
        <f t="shared" si="299"/>
        <v>0</v>
      </c>
      <c r="DA137" s="63"/>
      <c r="DB137" s="64">
        <f t="shared" si="300"/>
        <v>0</v>
      </c>
      <c r="DC137" s="63"/>
      <c r="DD137" s="64">
        <f t="shared" si="301"/>
        <v>0</v>
      </c>
      <c r="DE137" s="65"/>
      <c r="DF137" s="64">
        <f t="shared" si="302"/>
        <v>0</v>
      </c>
      <c r="DG137" s="63"/>
      <c r="DH137" s="64">
        <f t="shared" si="303"/>
        <v>0</v>
      </c>
      <c r="DI137" s="63"/>
      <c r="DJ137" s="64">
        <f t="shared" si="304"/>
        <v>0</v>
      </c>
      <c r="DK137" s="63"/>
      <c r="DL137" s="64">
        <f t="shared" si="305"/>
        <v>0</v>
      </c>
      <c r="DM137" s="63"/>
      <c r="DN137" s="65">
        <f t="shared" si="306"/>
        <v>0</v>
      </c>
      <c r="DO137" s="63"/>
      <c r="DP137" s="64">
        <f t="shared" si="307"/>
        <v>0</v>
      </c>
      <c r="DQ137" s="63"/>
      <c r="DR137" s="64">
        <f t="shared" si="308"/>
        <v>0</v>
      </c>
      <c r="DS137" s="63"/>
      <c r="DT137" s="64">
        <f t="shared" si="309"/>
        <v>0</v>
      </c>
      <c r="DU137" s="63"/>
      <c r="DV137" s="64">
        <f t="shared" si="310"/>
        <v>0</v>
      </c>
      <c r="DW137" s="63"/>
      <c r="DX137" s="64">
        <f t="shared" si="311"/>
        <v>0</v>
      </c>
      <c r="DY137" s="63"/>
      <c r="DZ137" s="64">
        <f t="shared" si="312"/>
        <v>0</v>
      </c>
      <c r="EA137" s="63"/>
      <c r="EB137" s="64">
        <f t="shared" si="313"/>
        <v>0</v>
      </c>
      <c r="EC137" s="63"/>
      <c r="ED137" s="64">
        <f t="shared" si="314"/>
        <v>0</v>
      </c>
      <c r="EE137" s="63"/>
      <c r="EF137" s="64">
        <f t="shared" si="315"/>
        <v>0</v>
      </c>
      <c r="EG137" s="63"/>
      <c r="EH137" s="64">
        <f t="shared" si="316"/>
        <v>0</v>
      </c>
      <c r="EI137" s="63"/>
      <c r="EJ137" s="64">
        <f t="shared" si="317"/>
        <v>0</v>
      </c>
      <c r="EK137" s="63"/>
      <c r="EL137" s="64">
        <f t="shared" si="318"/>
        <v>0</v>
      </c>
      <c r="EM137" s="63"/>
      <c r="EN137" s="64"/>
      <c r="EO137" s="69"/>
      <c r="EP137" s="69"/>
      <c r="EQ137" s="70">
        <f t="shared" si="319"/>
        <v>0</v>
      </c>
      <c r="ER137" s="70">
        <f t="shared" si="319"/>
        <v>0</v>
      </c>
    </row>
    <row r="138" spans="1:148" s="110" customFormat="1" ht="15.75" customHeight="1" x14ac:dyDescent="0.25">
      <c r="A138" s="55"/>
      <c r="B138" s="55">
        <v>108</v>
      </c>
      <c r="C138" s="56" t="s">
        <v>407</v>
      </c>
      <c r="D138" s="130" t="s">
        <v>408</v>
      </c>
      <c r="E138" s="58">
        <v>13916</v>
      </c>
      <c r="F138" s="190">
        <v>51.86</v>
      </c>
      <c r="G138" s="136">
        <v>2.3E-3</v>
      </c>
      <c r="H138" s="61">
        <v>1</v>
      </c>
      <c r="I138" s="107"/>
      <c r="J138" s="107"/>
      <c r="K138" s="101">
        <v>1.4</v>
      </c>
      <c r="L138" s="101">
        <v>1.68</v>
      </c>
      <c r="M138" s="101">
        <v>2.23</v>
      </c>
      <c r="N138" s="104">
        <v>2.57</v>
      </c>
      <c r="O138" s="63"/>
      <c r="P138" s="114">
        <f t="shared" ref="P138" si="320">(O138*$E138*$F138*((1-$G138)+$G138*$K138*$H138))</f>
        <v>0</v>
      </c>
      <c r="Q138" s="105"/>
      <c r="R138" s="114">
        <f>(Q138*$E138*$F138*((1-$G138)+$G138*$K138*$H138))</f>
        <v>0</v>
      </c>
      <c r="S138" s="65"/>
      <c r="T138" s="65">
        <f t="shared" si="259"/>
        <v>0</v>
      </c>
      <c r="U138" s="63"/>
      <c r="V138" s="64"/>
      <c r="W138" s="63"/>
      <c r="X138" s="65">
        <f t="shared" si="260"/>
        <v>0</v>
      </c>
      <c r="Y138" s="63"/>
      <c r="Z138" s="64">
        <f t="shared" si="261"/>
        <v>0</v>
      </c>
      <c r="AA138" s="65"/>
      <c r="AB138" s="64">
        <f t="shared" si="262"/>
        <v>0</v>
      </c>
      <c r="AC138" s="64"/>
      <c r="AD138" s="64"/>
      <c r="AE138" s="65"/>
      <c r="AF138" s="64">
        <f t="shared" si="263"/>
        <v>0</v>
      </c>
      <c r="AG138" s="65"/>
      <c r="AH138" s="64">
        <f t="shared" si="264"/>
        <v>0</v>
      </c>
      <c r="AI138" s="65"/>
      <c r="AJ138" s="64">
        <f t="shared" si="265"/>
        <v>0</v>
      </c>
      <c r="AK138" s="63"/>
      <c r="AL138" s="64">
        <f t="shared" si="266"/>
        <v>0</v>
      </c>
      <c r="AM138" s="65"/>
      <c r="AN138" s="65">
        <f t="shared" si="267"/>
        <v>0</v>
      </c>
      <c r="AO138" s="63"/>
      <c r="AP138" s="64">
        <f t="shared" si="268"/>
        <v>0</v>
      </c>
      <c r="AQ138" s="109"/>
      <c r="AR138" s="64">
        <f t="shared" si="269"/>
        <v>0</v>
      </c>
      <c r="AS138" s="65"/>
      <c r="AT138" s="64">
        <f t="shared" si="270"/>
        <v>0</v>
      </c>
      <c r="AU138" s="65"/>
      <c r="AV138" s="64">
        <f t="shared" si="271"/>
        <v>0</v>
      </c>
      <c r="AW138" s="63"/>
      <c r="AX138" s="64">
        <f t="shared" si="272"/>
        <v>0</v>
      </c>
      <c r="AY138" s="63"/>
      <c r="AZ138" s="65">
        <f t="shared" si="273"/>
        <v>0</v>
      </c>
      <c r="BA138" s="63"/>
      <c r="BB138" s="64">
        <f t="shared" si="274"/>
        <v>0</v>
      </c>
      <c r="BC138" s="63"/>
      <c r="BD138" s="64">
        <f t="shared" si="275"/>
        <v>0</v>
      </c>
      <c r="BE138" s="63"/>
      <c r="BF138" s="64">
        <f t="shared" si="276"/>
        <v>0</v>
      </c>
      <c r="BG138" s="63"/>
      <c r="BH138" s="64">
        <f t="shared" si="277"/>
        <v>0</v>
      </c>
      <c r="BI138" s="63"/>
      <c r="BJ138" s="64">
        <f t="shared" si="278"/>
        <v>0</v>
      </c>
      <c r="BK138" s="63"/>
      <c r="BL138" s="64">
        <f t="shared" si="279"/>
        <v>0</v>
      </c>
      <c r="BM138" s="63"/>
      <c r="BN138" s="64">
        <f t="shared" si="280"/>
        <v>0</v>
      </c>
      <c r="BO138" s="63"/>
      <c r="BP138" s="64">
        <f t="shared" si="281"/>
        <v>0</v>
      </c>
      <c r="BQ138" s="63"/>
      <c r="BR138" s="64">
        <f t="shared" si="282"/>
        <v>0</v>
      </c>
      <c r="BS138" s="63"/>
      <c r="BT138" s="64">
        <f t="shared" si="283"/>
        <v>0</v>
      </c>
      <c r="BU138" s="63"/>
      <c r="BV138" s="64">
        <f t="shared" si="284"/>
        <v>0</v>
      </c>
      <c r="BW138" s="63"/>
      <c r="BX138" s="64">
        <f t="shared" si="285"/>
        <v>0</v>
      </c>
      <c r="BY138" s="67"/>
      <c r="BZ138" s="68">
        <f t="shared" si="286"/>
        <v>0</v>
      </c>
      <c r="CA138" s="63"/>
      <c r="CB138" s="64">
        <f t="shared" si="287"/>
        <v>0</v>
      </c>
      <c r="CC138" s="65"/>
      <c r="CD138" s="64">
        <f t="shared" si="288"/>
        <v>0</v>
      </c>
      <c r="CE138" s="63"/>
      <c r="CF138" s="64">
        <f t="shared" si="289"/>
        <v>0</v>
      </c>
      <c r="CG138" s="63"/>
      <c r="CH138" s="64">
        <f t="shared" si="290"/>
        <v>0</v>
      </c>
      <c r="CI138" s="63"/>
      <c r="CJ138" s="64">
        <f t="shared" si="291"/>
        <v>0</v>
      </c>
      <c r="CK138" s="63"/>
      <c r="CL138" s="64">
        <f t="shared" si="292"/>
        <v>0</v>
      </c>
      <c r="CM138" s="65"/>
      <c r="CN138" s="64">
        <f t="shared" si="293"/>
        <v>0</v>
      </c>
      <c r="CO138" s="63"/>
      <c r="CP138" s="64">
        <f t="shared" si="294"/>
        <v>0</v>
      </c>
      <c r="CQ138" s="63"/>
      <c r="CR138" s="64">
        <f t="shared" si="295"/>
        <v>0</v>
      </c>
      <c r="CS138" s="65"/>
      <c r="CT138" s="64">
        <f t="shared" si="296"/>
        <v>0</v>
      </c>
      <c r="CU138" s="65"/>
      <c r="CV138" s="64">
        <f t="shared" si="297"/>
        <v>0</v>
      </c>
      <c r="CW138" s="65"/>
      <c r="CX138" s="64">
        <f t="shared" si="298"/>
        <v>0</v>
      </c>
      <c r="CY138" s="63"/>
      <c r="CZ138" s="64">
        <f t="shared" si="299"/>
        <v>0</v>
      </c>
      <c r="DA138" s="63"/>
      <c r="DB138" s="64">
        <f t="shared" si="300"/>
        <v>0</v>
      </c>
      <c r="DC138" s="63"/>
      <c r="DD138" s="64">
        <f t="shared" si="301"/>
        <v>0</v>
      </c>
      <c r="DE138" s="65"/>
      <c r="DF138" s="64">
        <f t="shared" si="302"/>
        <v>0</v>
      </c>
      <c r="DG138" s="63"/>
      <c r="DH138" s="64">
        <f t="shared" si="303"/>
        <v>0</v>
      </c>
      <c r="DI138" s="63"/>
      <c r="DJ138" s="64">
        <f t="shared" si="304"/>
        <v>0</v>
      </c>
      <c r="DK138" s="63"/>
      <c r="DL138" s="64">
        <f t="shared" si="305"/>
        <v>0</v>
      </c>
      <c r="DM138" s="63"/>
      <c r="DN138" s="65">
        <f t="shared" si="306"/>
        <v>0</v>
      </c>
      <c r="DO138" s="63"/>
      <c r="DP138" s="64">
        <f t="shared" si="307"/>
        <v>0</v>
      </c>
      <c r="DQ138" s="63"/>
      <c r="DR138" s="64">
        <f t="shared" si="308"/>
        <v>0</v>
      </c>
      <c r="DS138" s="63"/>
      <c r="DT138" s="64">
        <f t="shared" si="309"/>
        <v>0</v>
      </c>
      <c r="DU138" s="63"/>
      <c r="DV138" s="64">
        <f t="shared" si="310"/>
        <v>0</v>
      </c>
      <c r="DW138" s="63"/>
      <c r="DX138" s="64">
        <f t="shared" si="311"/>
        <v>0</v>
      </c>
      <c r="DY138" s="63"/>
      <c r="DZ138" s="64">
        <f t="shared" si="312"/>
        <v>0</v>
      </c>
      <c r="EA138" s="109"/>
      <c r="EB138" s="64">
        <f t="shared" si="313"/>
        <v>0</v>
      </c>
      <c r="EC138" s="63"/>
      <c r="ED138" s="64">
        <f t="shared" si="314"/>
        <v>0</v>
      </c>
      <c r="EE138" s="63"/>
      <c r="EF138" s="64">
        <f t="shared" si="315"/>
        <v>0</v>
      </c>
      <c r="EG138" s="63"/>
      <c r="EH138" s="64">
        <f t="shared" si="316"/>
        <v>0</v>
      </c>
      <c r="EI138" s="63"/>
      <c r="EJ138" s="64">
        <f t="shared" si="317"/>
        <v>0</v>
      </c>
      <c r="EK138" s="63"/>
      <c r="EL138" s="64">
        <f t="shared" si="318"/>
        <v>0</v>
      </c>
      <c r="EM138" s="63"/>
      <c r="EN138" s="64"/>
      <c r="EO138" s="69"/>
      <c r="EP138" s="69"/>
      <c r="EQ138" s="70">
        <f t="shared" si="319"/>
        <v>0</v>
      </c>
      <c r="ER138" s="70">
        <f t="shared" si="319"/>
        <v>0</v>
      </c>
    </row>
    <row r="139" spans="1:148" s="110" customFormat="1" ht="15" customHeight="1" x14ac:dyDescent="0.25">
      <c r="A139" s="55">
        <v>21</v>
      </c>
      <c r="B139" s="55"/>
      <c r="C139" s="56" t="s">
        <v>409</v>
      </c>
      <c r="D139" s="186" t="s">
        <v>410</v>
      </c>
      <c r="E139" s="58">
        <v>13916</v>
      </c>
      <c r="F139" s="181"/>
      <c r="G139" s="60"/>
      <c r="H139" s="54"/>
      <c r="I139" s="99"/>
      <c r="J139" s="99"/>
      <c r="K139" s="101">
        <v>1.4</v>
      </c>
      <c r="L139" s="101">
        <v>1.68</v>
      </c>
      <c r="M139" s="101">
        <v>2.23</v>
      </c>
      <c r="N139" s="104">
        <v>2.57</v>
      </c>
      <c r="O139" s="109">
        <f t="shared" ref="O139:AT139" si="321">SUM(O140:O145)</f>
        <v>0</v>
      </c>
      <c r="P139" s="109">
        <f t="shared" si="321"/>
        <v>0</v>
      </c>
      <c r="Q139" s="109">
        <f t="shared" si="321"/>
        <v>401</v>
      </c>
      <c r="R139" s="109">
        <f t="shared" si="321"/>
        <v>3046852.5360000003</v>
      </c>
      <c r="S139" s="109">
        <f t="shared" si="321"/>
        <v>0</v>
      </c>
      <c r="T139" s="109">
        <f t="shared" si="321"/>
        <v>0</v>
      </c>
      <c r="U139" s="109">
        <f t="shared" si="321"/>
        <v>0</v>
      </c>
      <c r="V139" s="109">
        <f t="shared" si="321"/>
        <v>0</v>
      </c>
      <c r="W139" s="109">
        <f t="shared" si="321"/>
        <v>0</v>
      </c>
      <c r="X139" s="109">
        <f t="shared" si="321"/>
        <v>0</v>
      </c>
      <c r="Y139" s="109">
        <f t="shared" si="321"/>
        <v>1830</v>
      </c>
      <c r="Z139" s="109">
        <f t="shared" si="321"/>
        <v>41673438.071999997</v>
      </c>
      <c r="AA139" s="109">
        <f t="shared" si="321"/>
        <v>10</v>
      </c>
      <c r="AB139" s="109">
        <f t="shared" si="321"/>
        <v>75981.36</v>
      </c>
      <c r="AC139" s="109">
        <f t="shared" si="321"/>
        <v>0</v>
      </c>
      <c r="AD139" s="109">
        <f t="shared" si="321"/>
        <v>0</v>
      </c>
      <c r="AE139" s="109">
        <f t="shared" si="321"/>
        <v>0</v>
      </c>
      <c r="AF139" s="109">
        <f t="shared" si="321"/>
        <v>0</v>
      </c>
      <c r="AG139" s="109">
        <f t="shared" si="321"/>
        <v>0</v>
      </c>
      <c r="AH139" s="109">
        <f t="shared" si="321"/>
        <v>0</v>
      </c>
      <c r="AI139" s="109">
        <f t="shared" si="321"/>
        <v>6</v>
      </c>
      <c r="AJ139" s="109">
        <f t="shared" si="321"/>
        <v>54706.5792</v>
      </c>
      <c r="AK139" s="109">
        <f t="shared" si="321"/>
        <v>476</v>
      </c>
      <c r="AL139" s="109">
        <f t="shared" si="321"/>
        <v>13497640.508799998</v>
      </c>
      <c r="AM139" s="109">
        <f t="shared" si="321"/>
        <v>0</v>
      </c>
      <c r="AN139" s="109">
        <f t="shared" si="321"/>
        <v>0</v>
      </c>
      <c r="AO139" s="109">
        <f t="shared" si="321"/>
        <v>0</v>
      </c>
      <c r="AP139" s="109">
        <f t="shared" si="321"/>
        <v>0</v>
      </c>
      <c r="AQ139" s="109">
        <f t="shared" si="321"/>
        <v>0</v>
      </c>
      <c r="AR139" s="109">
        <f t="shared" si="321"/>
        <v>0</v>
      </c>
      <c r="AS139" s="109">
        <f t="shared" si="321"/>
        <v>0</v>
      </c>
      <c r="AT139" s="109">
        <f t="shared" si="321"/>
        <v>0</v>
      </c>
      <c r="AU139" s="109">
        <f t="shared" ref="AU139:DF139" si="322">SUM(AU140:AU145)</f>
        <v>0</v>
      </c>
      <c r="AV139" s="109">
        <f t="shared" si="322"/>
        <v>0</v>
      </c>
      <c r="AW139" s="109">
        <f t="shared" si="322"/>
        <v>0</v>
      </c>
      <c r="AX139" s="109">
        <f t="shared" si="322"/>
        <v>0</v>
      </c>
      <c r="AY139" s="109">
        <f t="shared" si="322"/>
        <v>0</v>
      </c>
      <c r="AZ139" s="109">
        <f t="shared" si="322"/>
        <v>0</v>
      </c>
      <c r="BA139" s="109">
        <f t="shared" si="322"/>
        <v>60</v>
      </c>
      <c r="BB139" s="109">
        <f t="shared" si="322"/>
        <v>455888.16000000003</v>
      </c>
      <c r="BC139" s="109">
        <f t="shared" si="322"/>
        <v>10</v>
      </c>
      <c r="BD139" s="109">
        <f t="shared" si="322"/>
        <v>75981.36</v>
      </c>
      <c r="BE139" s="109">
        <f t="shared" si="322"/>
        <v>24</v>
      </c>
      <c r="BF139" s="109">
        <f t="shared" si="322"/>
        <v>182355.264</v>
      </c>
      <c r="BG139" s="109">
        <f t="shared" si="322"/>
        <v>24</v>
      </c>
      <c r="BH139" s="109">
        <f t="shared" si="322"/>
        <v>182355.264</v>
      </c>
      <c r="BI139" s="109">
        <f t="shared" si="322"/>
        <v>0</v>
      </c>
      <c r="BJ139" s="109">
        <f t="shared" si="322"/>
        <v>0</v>
      </c>
      <c r="BK139" s="109">
        <f t="shared" si="322"/>
        <v>0</v>
      </c>
      <c r="BL139" s="109">
        <f t="shared" si="322"/>
        <v>0</v>
      </c>
      <c r="BM139" s="109">
        <f t="shared" si="322"/>
        <v>5</v>
      </c>
      <c r="BN139" s="109">
        <f t="shared" si="322"/>
        <v>37990.68</v>
      </c>
      <c r="BO139" s="109">
        <f t="shared" si="322"/>
        <v>0</v>
      </c>
      <c r="BP139" s="109">
        <f t="shared" si="322"/>
        <v>0</v>
      </c>
      <c r="BQ139" s="109">
        <f t="shared" si="322"/>
        <v>3</v>
      </c>
      <c r="BR139" s="109">
        <f t="shared" si="322"/>
        <v>22794.407999999999</v>
      </c>
      <c r="BS139" s="109">
        <f t="shared" si="322"/>
        <v>0</v>
      </c>
      <c r="BT139" s="109">
        <f t="shared" si="322"/>
        <v>0</v>
      </c>
      <c r="BU139" s="109">
        <f t="shared" si="322"/>
        <v>24</v>
      </c>
      <c r="BV139" s="109">
        <f t="shared" si="322"/>
        <v>182355.264</v>
      </c>
      <c r="BW139" s="109">
        <f t="shared" si="322"/>
        <v>6</v>
      </c>
      <c r="BX139" s="109">
        <f t="shared" si="322"/>
        <v>45588.815999999999</v>
      </c>
      <c r="BY139" s="109">
        <f t="shared" si="322"/>
        <v>0</v>
      </c>
      <c r="BZ139" s="109">
        <f t="shared" si="322"/>
        <v>0</v>
      </c>
      <c r="CA139" s="109">
        <f t="shared" si="322"/>
        <v>0</v>
      </c>
      <c r="CB139" s="109">
        <f t="shared" si="322"/>
        <v>0</v>
      </c>
      <c r="CC139" s="109">
        <f t="shared" si="322"/>
        <v>3</v>
      </c>
      <c r="CD139" s="109">
        <f t="shared" si="322"/>
        <v>22794.407999999999</v>
      </c>
      <c r="CE139" s="109">
        <f t="shared" si="322"/>
        <v>0</v>
      </c>
      <c r="CF139" s="109">
        <f t="shared" si="322"/>
        <v>0</v>
      </c>
      <c r="CG139" s="109">
        <f t="shared" si="322"/>
        <v>0</v>
      </c>
      <c r="CH139" s="109">
        <f t="shared" si="322"/>
        <v>0</v>
      </c>
      <c r="CI139" s="109">
        <f t="shared" si="322"/>
        <v>0</v>
      </c>
      <c r="CJ139" s="109">
        <f t="shared" si="322"/>
        <v>0</v>
      </c>
      <c r="CK139" s="109">
        <f t="shared" si="322"/>
        <v>161</v>
      </c>
      <c r="CL139" s="109">
        <f t="shared" si="322"/>
        <v>1609986.5712000001</v>
      </c>
      <c r="CM139" s="109">
        <f t="shared" si="322"/>
        <v>0</v>
      </c>
      <c r="CN139" s="109">
        <f t="shared" si="322"/>
        <v>0</v>
      </c>
      <c r="CO139" s="109">
        <f t="shared" si="322"/>
        <v>0</v>
      </c>
      <c r="CP139" s="109">
        <f t="shared" si="322"/>
        <v>0</v>
      </c>
      <c r="CQ139" s="109">
        <f t="shared" si="322"/>
        <v>0</v>
      </c>
      <c r="CR139" s="109">
        <f t="shared" si="322"/>
        <v>0</v>
      </c>
      <c r="CS139" s="109">
        <f t="shared" si="322"/>
        <v>0</v>
      </c>
      <c r="CT139" s="109">
        <f t="shared" si="322"/>
        <v>0</v>
      </c>
      <c r="CU139" s="109">
        <f t="shared" si="322"/>
        <v>40</v>
      </c>
      <c r="CV139" s="109">
        <f t="shared" si="322"/>
        <v>364710.52799999999</v>
      </c>
      <c r="CW139" s="109">
        <f t="shared" si="322"/>
        <v>0</v>
      </c>
      <c r="CX139" s="109">
        <f t="shared" si="322"/>
        <v>0</v>
      </c>
      <c r="CY139" s="109">
        <f t="shared" si="322"/>
        <v>0</v>
      </c>
      <c r="CZ139" s="109">
        <f t="shared" si="322"/>
        <v>0</v>
      </c>
      <c r="DA139" s="109">
        <f t="shared" si="322"/>
        <v>0</v>
      </c>
      <c r="DB139" s="109">
        <f t="shared" si="322"/>
        <v>0</v>
      </c>
      <c r="DC139" s="109">
        <f t="shared" si="322"/>
        <v>0</v>
      </c>
      <c r="DD139" s="109">
        <f t="shared" si="322"/>
        <v>0</v>
      </c>
      <c r="DE139" s="109">
        <f t="shared" si="322"/>
        <v>24</v>
      </c>
      <c r="DF139" s="109">
        <f t="shared" si="322"/>
        <v>218826.3168</v>
      </c>
      <c r="DG139" s="109">
        <f t="shared" ref="DG139:EN139" si="323">SUM(DG140:DG145)</f>
        <v>0</v>
      </c>
      <c r="DH139" s="109">
        <f t="shared" si="323"/>
        <v>0</v>
      </c>
      <c r="DI139" s="109">
        <f t="shared" si="323"/>
        <v>0</v>
      </c>
      <c r="DJ139" s="109">
        <f t="shared" si="323"/>
        <v>0</v>
      </c>
      <c r="DK139" s="109">
        <f t="shared" si="323"/>
        <v>15</v>
      </c>
      <c r="DL139" s="109">
        <f t="shared" si="323"/>
        <v>136766.448</v>
      </c>
      <c r="DM139" s="109">
        <f t="shared" si="323"/>
        <v>0</v>
      </c>
      <c r="DN139" s="109">
        <f t="shared" si="323"/>
        <v>0</v>
      </c>
      <c r="DO139" s="109">
        <f t="shared" si="323"/>
        <v>0</v>
      </c>
      <c r="DP139" s="109">
        <f t="shared" si="323"/>
        <v>0</v>
      </c>
      <c r="DQ139" s="109">
        <f t="shared" si="323"/>
        <v>0</v>
      </c>
      <c r="DR139" s="109">
        <f t="shared" si="323"/>
        <v>0</v>
      </c>
      <c r="DS139" s="109">
        <f t="shared" si="323"/>
        <v>1</v>
      </c>
      <c r="DT139" s="109">
        <f t="shared" si="323"/>
        <v>9117.7631999999994</v>
      </c>
      <c r="DU139" s="109">
        <f t="shared" si="323"/>
        <v>0</v>
      </c>
      <c r="DV139" s="109">
        <f t="shared" si="323"/>
        <v>0</v>
      </c>
      <c r="DW139" s="109">
        <f t="shared" si="323"/>
        <v>0</v>
      </c>
      <c r="DX139" s="109">
        <f t="shared" si="323"/>
        <v>0</v>
      </c>
      <c r="DY139" s="109">
        <f t="shared" si="323"/>
        <v>0</v>
      </c>
      <c r="DZ139" s="109">
        <f t="shared" si="323"/>
        <v>0</v>
      </c>
      <c r="EA139" s="109">
        <f t="shared" si="323"/>
        <v>0</v>
      </c>
      <c r="EB139" s="109">
        <f t="shared" si="323"/>
        <v>0</v>
      </c>
      <c r="EC139" s="109">
        <f t="shared" si="323"/>
        <v>0</v>
      </c>
      <c r="ED139" s="109">
        <f t="shared" si="323"/>
        <v>0</v>
      </c>
      <c r="EE139" s="109">
        <f t="shared" si="323"/>
        <v>0</v>
      </c>
      <c r="EF139" s="109">
        <f t="shared" si="323"/>
        <v>0</v>
      </c>
      <c r="EG139" s="109">
        <f t="shared" si="323"/>
        <v>0</v>
      </c>
      <c r="EH139" s="109">
        <f t="shared" si="323"/>
        <v>0</v>
      </c>
      <c r="EI139" s="109">
        <f t="shared" si="323"/>
        <v>1430</v>
      </c>
      <c r="EJ139" s="109">
        <f t="shared" si="323"/>
        <v>54630208.192000002</v>
      </c>
      <c r="EK139" s="109">
        <f t="shared" si="323"/>
        <v>0</v>
      </c>
      <c r="EL139" s="109">
        <f t="shared" si="323"/>
        <v>0</v>
      </c>
      <c r="EM139" s="109">
        <f t="shared" si="323"/>
        <v>0</v>
      </c>
      <c r="EN139" s="109">
        <f t="shared" si="323"/>
        <v>0</v>
      </c>
      <c r="EO139" s="109"/>
      <c r="EP139" s="109"/>
      <c r="EQ139" s="109">
        <f>SUM(EQ140:EQ145)</f>
        <v>4553</v>
      </c>
      <c r="ER139" s="109">
        <f>SUM(ER140:ER145)</f>
        <v>116526338.4992</v>
      </c>
    </row>
    <row r="140" spans="1:148" s="110" customFormat="1" ht="15.75" customHeight="1" x14ac:dyDescent="0.25">
      <c r="A140" s="55"/>
      <c r="B140" s="55">
        <v>109</v>
      </c>
      <c r="C140" s="56" t="s">
        <v>411</v>
      </c>
      <c r="D140" s="130" t="s">
        <v>412</v>
      </c>
      <c r="E140" s="58">
        <v>13916</v>
      </c>
      <c r="F140" s="59">
        <v>0.39</v>
      </c>
      <c r="G140" s="60"/>
      <c r="H140" s="61">
        <v>1</v>
      </c>
      <c r="I140" s="107"/>
      <c r="J140" s="107"/>
      <c r="K140" s="101">
        <v>1.4</v>
      </c>
      <c r="L140" s="101">
        <v>1.68</v>
      </c>
      <c r="M140" s="101">
        <v>2.23</v>
      </c>
      <c r="N140" s="104">
        <v>2.57</v>
      </c>
      <c r="O140" s="63"/>
      <c r="P140" s="64">
        <f t="shared" ref="P140:P145" si="324">O140*E140*F140*H140*K140*$P$10</f>
        <v>0</v>
      </c>
      <c r="Q140" s="65">
        <v>401</v>
      </c>
      <c r="R140" s="64">
        <f t="shared" ref="R140:R145" si="325">Q140*E140*F140*H140*K140*$R$10</f>
        <v>3046852.5360000003</v>
      </c>
      <c r="S140" s="65"/>
      <c r="T140" s="65">
        <f t="shared" ref="T140:T145" si="326">S140*E140*F140*H140*K140*$T$10</f>
        <v>0</v>
      </c>
      <c r="U140" s="63"/>
      <c r="V140" s="64">
        <f t="shared" ref="V140:V145" si="327">SUM(U140*E140*F140*H140*K140*$V$10)</f>
        <v>0</v>
      </c>
      <c r="W140" s="63"/>
      <c r="X140" s="65">
        <f t="shared" ref="X140:X145" si="328">SUM(W140*E140*F140*H140*K140*$X$10)</f>
        <v>0</v>
      </c>
      <c r="Y140" s="63">
        <v>240</v>
      </c>
      <c r="Z140" s="64">
        <f t="shared" ref="Z140:Z145" si="329">SUM(Y140*E140*F140*H140*K140*$Z$10)</f>
        <v>1823552.6400000001</v>
      </c>
      <c r="AA140" s="65">
        <v>10</v>
      </c>
      <c r="AB140" s="64">
        <f t="shared" ref="AB140:AB145" si="330">SUM(AA140*E140*F140*H140*K140*$AB$10)</f>
        <v>75981.36</v>
      </c>
      <c r="AC140" s="64"/>
      <c r="AD140" s="64"/>
      <c r="AE140" s="65"/>
      <c r="AF140" s="64">
        <f t="shared" ref="AF140:AF145" si="331">SUM(AE140*E140*F140*H140*K140*$AF$10)</f>
        <v>0</v>
      </c>
      <c r="AG140" s="65">
        <v>0</v>
      </c>
      <c r="AH140" s="64">
        <f t="shared" ref="AH140:AH145" si="332">SUM(AG140*E140*F140*H140*L140*$AH$10)</f>
        <v>0</v>
      </c>
      <c r="AI140" s="65">
        <v>6</v>
      </c>
      <c r="AJ140" s="64">
        <f t="shared" ref="AJ140:AJ145" si="333">SUM(AI140*E140*F140*H140*L140*$AJ$10)</f>
        <v>54706.5792</v>
      </c>
      <c r="AK140" s="63">
        <v>64</v>
      </c>
      <c r="AL140" s="64">
        <f t="shared" ref="AL140:AL145" si="334">SUM(AK140*E140*F140*H140*K140*$AL$10)</f>
        <v>486280.70399999997</v>
      </c>
      <c r="AM140" s="65"/>
      <c r="AN140" s="65">
        <f t="shared" ref="AN140:AN145" si="335">SUM(AM140*E140*F140*H140*K140*$AN$10)</f>
        <v>0</v>
      </c>
      <c r="AO140" s="63"/>
      <c r="AP140" s="64">
        <f t="shared" ref="AP140:AP145" si="336">SUM(AO140*E140*F140*H140*K140*$AP$10)</f>
        <v>0</v>
      </c>
      <c r="AQ140" s="109"/>
      <c r="AR140" s="64">
        <f t="shared" ref="AR140:AR145" si="337">SUM(AQ140*E140*F140*H140*K140*$AR$10)</f>
        <v>0</v>
      </c>
      <c r="AS140" s="65"/>
      <c r="AT140" s="64">
        <f t="shared" ref="AT140:AT145" si="338">SUM(E140*F140*H140*K140*AS140*$AT$10)</f>
        <v>0</v>
      </c>
      <c r="AU140" s="65"/>
      <c r="AV140" s="64">
        <f t="shared" ref="AV140:AV145" si="339">SUM(AU140*E140*F140*H140*K140*$AV$10)</f>
        <v>0</v>
      </c>
      <c r="AW140" s="63"/>
      <c r="AX140" s="64">
        <f t="shared" ref="AX140:AX145" si="340">SUM(AW140*E140*F140*H140*K140*$AX$10)</f>
        <v>0</v>
      </c>
      <c r="AY140" s="63"/>
      <c r="AZ140" s="65">
        <f t="shared" ref="AZ140:AZ145" si="341">SUM(AY140*E140*F140*H140*K140*$AZ$10)</f>
        <v>0</v>
      </c>
      <c r="BA140" s="63">
        <v>60</v>
      </c>
      <c r="BB140" s="64">
        <f t="shared" ref="BB140:BB145" si="342">SUM(BA140*E140*F140*H140*K140*$BB$10)</f>
        <v>455888.16000000003</v>
      </c>
      <c r="BC140" s="63">
        <v>10</v>
      </c>
      <c r="BD140" s="64">
        <f t="shared" ref="BD140:BD145" si="343">SUM(BC140*E140*F140*H140*K140*$BD$10)</f>
        <v>75981.36</v>
      </c>
      <c r="BE140" s="63">
        <v>24</v>
      </c>
      <c r="BF140" s="64">
        <f t="shared" ref="BF140:BF145" si="344">SUM(BE140*E140*F140*H140*K140*$BF$10)</f>
        <v>182355.264</v>
      </c>
      <c r="BG140" s="63">
        <v>24</v>
      </c>
      <c r="BH140" s="64">
        <f t="shared" ref="BH140:BH145" si="345">SUM(BG140*E140*F140*H140*K140*$BH$10)</f>
        <v>182355.264</v>
      </c>
      <c r="BI140" s="63"/>
      <c r="BJ140" s="64">
        <f t="shared" ref="BJ140:BJ145" si="346">BI140*E140*F140*H140*K140*$BJ$10</f>
        <v>0</v>
      </c>
      <c r="BK140" s="63"/>
      <c r="BL140" s="64">
        <f t="shared" ref="BL140:BL145" si="347">BK140*E140*F140*H140*K140*$BL$10</f>
        <v>0</v>
      </c>
      <c r="BM140" s="63">
        <v>5</v>
      </c>
      <c r="BN140" s="64">
        <f t="shared" ref="BN140:BN145" si="348">BM140*E140*F140*H140*K140*$BN$10</f>
        <v>37990.68</v>
      </c>
      <c r="BO140" s="63"/>
      <c r="BP140" s="64">
        <f t="shared" ref="BP140:BP145" si="349">SUM(BO140*E140*F140*H140*K140*$BP$10)</f>
        <v>0</v>
      </c>
      <c r="BQ140" s="63">
        <v>3</v>
      </c>
      <c r="BR140" s="64">
        <f t="shared" ref="BR140:BR145" si="350">SUM(BQ140*E140*F140*H140*K140*$BR$10)</f>
        <v>22794.407999999999</v>
      </c>
      <c r="BS140" s="63"/>
      <c r="BT140" s="64">
        <f t="shared" ref="BT140:BT145" si="351">SUM(BS140*E140*F140*H140*K140*$BT$10)</f>
        <v>0</v>
      </c>
      <c r="BU140" s="63">
        <v>24</v>
      </c>
      <c r="BV140" s="64">
        <f t="shared" ref="BV140:BV145" si="352">SUM(BU140*E140*F140*H140*K140*$BV$10)</f>
        <v>182355.264</v>
      </c>
      <c r="BW140" s="63">
        <v>6</v>
      </c>
      <c r="BX140" s="64">
        <f t="shared" ref="BX140:BX145" si="353">SUM(BW140*E140*F140*H140*K140*$BX$10)</f>
        <v>45588.815999999999</v>
      </c>
      <c r="BY140" s="67"/>
      <c r="BZ140" s="68">
        <f t="shared" ref="BZ140:BZ145" si="354">BY140*E140*F140*H140*K140*$BZ$10</f>
        <v>0</v>
      </c>
      <c r="CA140" s="63"/>
      <c r="CB140" s="64">
        <f t="shared" ref="CB140:CB145" si="355">SUM(CA140*E140*F140*H140*K140*$CB$10)</f>
        <v>0</v>
      </c>
      <c r="CC140" s="65">
        <v>3</v>
      </c>
      <c r="CD140" s="64">
        <f t="shared" ref="CD140:CD145" si="356">SUM(CC140*E140*F140*H140*K140*$CD$10)</f>
        <v>22794.407999999999</v>
      </c>
      <c r="CE140" s="63"/>
      <c r="CF140" s="64">
        <f t="shared" ref="CF140:CF145" si="357">SUM(CE140*E140*F140*H140*K140*$CF$10)</f>
        <v>0</v>
      </c>
      <c r="CG140" s="63"/>
      <c r="CH140" s="64">
        <f t="shared" ref="CH140:CH145" si="358">SUM(CG140*E140*F140*H140*K140*$CH$10)</f>
        <v>0</v>
      </c>
      <c r="CI140" s="63"/>
      <c r="CJ140" s="64">
        <f t="shared" ref="CJ140:CJ145" si="359">CI140*E140*F140*H140*K140*$CJ$10</f>
        <v>0</v>
      </c>
      <c r="CK140" s="63">
        <v>63</v>
      </c>
      <c r="CL140" s="64">
        <f t="shared" ref="CL140:CL145" si="360">SUM(CK140*E140*F140*H140*K140*$CL$10)</f>
        <v>478682.56799999997</v>
      </c>
      <c r="CM140" s="65"/>
      <c r="CN140" s="64">
        <f t="shared" ref="CN140:CN145" si="361">SUM(CM140*E140*F140*H140*L140*$CN$10)</f>
        <v>0</v>
      </c>
      <c r="CO140" s="63"/>
      <c r="CP140" s="64">
        <f t="shared" ref="CP140:CP145" si="362">SUM(CO140*E140*F140*H140*L140*$CP$10)</f>
        <v>0</v>
      </c>
      <c r="CQ140" s="63"/>
      <c r="CR140" s="64">
        <f t="shared" ref="CR140:CR145" si="363">SUM(CQ140*E140*F140*H140*L140*$CR$10)</f>
        <v>0</v>
      </c>
      <c r="CS140" s="65"/>
      <c r="CT140" s="64">
        <f t="shared" ref="CT140:CT145" si="364">SUM(CS140*E140*F140*H140*L140*$CT$10)</f>
        <v>0</v>
      </c>
      <c r="CU140" s="65">
        <v>40</v>
      </c>
      <c r="CV140" s="64">
        <f t="shared" ref="CV140:CV145" si="365">SUM(CU140*E140*F140*H140*L140*$CV$10)</f>
        <v>364710.52799999999</v>
      </c>
      <c r="CW140" s="65"/>
      <c r="CX140" s="64">
        <f t="shared" ref="CX140:CX145" si="366">SUM(CW140*E140*F140*H140*L140*$CX$10)</f>
        <v>0</v>
      </c>
      <c r="CY140" s="63"/>
      <c r="CZ140" s="64">
        <f t="shared" ref="CZ140:CZ145" si="367">SUM(CY140*E140*F140*H140*L140*$CZ$10)</f>
        <v>0</v>
      </c>
      <c r="DA140" s="63"/>
      <c r="DB140" s="64">
        <f t="shared" ref="DB140:DB145" si="368">SUM(DA140*E140*F140*H140*L140*$DB$10)</f>
        <v>0</v>
      </c>
      <c r="DC140" s="63"/>
      <c r="DD140" s="64">
        <f t="shared" ref="DD140:DD145" si="369">SUM(DC140*E140*F140*H140*L140*$DD$10)</f>
        <v>0</v>
      </c>
      <c r="DE140" s="65">
        <v>24</v>
      </c>
      <c r="DF140" s="64">
        <f t="shared" ref="DF140:DF145" si="370">SUM(DE140*E140*F140*H140*L140*$DF$10)</f>
        <v>218826.3168</v>
      </c>
      <c r="DG140" s="63"/>
      <c r="DH140" s="64">
        <f t="shared" ref="DH140:DH145" si="371">SUM(DG140*E140*F140*H140*L140*$DH$10)</f>
        <v>0</v>
      </c>
      <c r="DI140" s="63"/>
      <c r="DJ140" s="64">
        <f t="shared" ref="DJ140:DJ145" si="372">SUM(DI140*E140*F140*H140*L140*$DJ$10)</f>
        <v>0</v>
      </c>
      <c r="DK140" s="63">
        <v>15</v>
      </c>
      <c r="DL140" s="64">
        <f t="shared" ref="DL140:DL145" si="373">SUM(DK140*E140*F140*H140*L140*$DL$10)</f>
        <v>136766.448</v>
      </c>
      <c r="DM140" s="63"/>
      <c r="DN140" s="65">
        <f t="shared" ref="DN140:DN145" si="374">SUM(DM140*E140*F140*H140*L140*$DN$10)</f>
        <v>0</v>
      </c>
      <c r="DO140" s="63"/>
      <c r="DP140" s="64">
        <f t="shared" ref="DP140:DP145" si="375">SUM(DO140*E140*F140*H140*L140*$DP$10)</f>
        <v>0</v>
      </c>
      <c r="DQ140" s="63"/>
      <c r="DR140" s="64">
        <f t="shared" ref="DR140:DR145" si="376">DQ140*E140*F140*H140*L140*$DR$10</f>
        <v>0</v>
      </c>
      <c r="DS140" s="63">
        <v>1</v>
      </c>
      <c r="DT140" s="64">
        <f t="shared" ref="DT140:DT145" si="377">SUM(DS140*E140*F140*H140*L140*$DT$10)</f>
        <v>9117.7631999999994</v>
      </c>
      <c r="DU140" s="63"/>
      <c r="DV140" s="64">
        <f t="shared" ref="DV140:DV145" si="378">SUM(DU140*E140*F140*H140*L140*$DV$10)</f>
        <v>0</v>
      </c>
      <c r="DW140" s="63"/>
      <c r="DX140" s="64">
        <f t="shared" ref="DX140:DX145" si="379">SUM(DW140*E140*F140*H140*M140*$DX$10)</f>
        <v>0</v>
      </c>
      <c r="DY140" s="63"/>
      <c r="DZ140" s="64">
        <f t="shared" ref="DZ140:DZ145" si="380">SUM(DY140*E140*F140*H140*N140*$DZ$10)</f>
        <v>0</v>
      </c>
      <c r="EA140" s="109"/>
      <c r="EB140" s="64">
        <f t="shared" ref="EB140:EB145" si="381">SUM(EA140*E140*F140*H140*K140*$EB$10)</f>
        <v>0</v>
      </c>
      <c r="EC140" s="63"/>
      <c r="ED140" s="64">
        <f t="shared" ref="ED140:ED145" si="382">SUM(EC140*E140*F140*H140*K140*$ED$10)</f>
        <v>0</v>
      </c>
      <c r="EE140" s="63"/>
      <c r="EF140" s="64">
        <f t="shared" ref="EF140:EF145" si="383">SUM(EE140*E140*F140*H140*K140*$EF$10)</f>
        <v>0</v>
      </c>
      <c r="EG140" s="63"/>
      <c r="EH140" s="64">
        <f t="shared" ref="EH140:EH145" si="384">SUM(EG140*E140*F140*H140*K140*$EH$10)</f>
        <v>0</v>
      </c>
      <c r="EI140" s="63"/>
      <c r="EJ140" s="64">
        <f>EI140*E140*F140*H140*K140*$EJ$10</f>
        <v>0</v>
      </c>
      <c r="EK140" s="63"/>
      <c r="EL140" s="64">
        <f t="shared" ref="EL140:EL145" si="385">EK140*E140*F140*H140*K140*$EL$10</f>
        <v>0</v>
      </c>
      <c r="EM140" s="63"/>
      <c r="EN140" s="64"/>
      <c r="EO140" s="69"/>
      <c r="EP140" s="69"/>
      <c r="EQ140" s="70">
        <f t="shared" ref="EQ140:ER145" si="386">SUM(O140,Y140,Q140,S140,AA140,U140,W140,AE140,AG140,AI140,AK140,AM140,AS140,AU140,AW140,AQ140,CM140,CS140,CW140,CA140,CC140,DC140,DE140,DG140,DI140,DK140,DM140,DO140,AY140,AO140,BA140,BC140,BE140,BG140,BI140,BK140,BM140,BO140,BQ140,BS140,BU140,EE140,EG140,EA140,EC140,BW140,BY140,CU140,CO140,CQ140,CY140,DA140,CE140,CG140,CI140,CK140,DQ140,DS140,DU140,DW140,DY140,EI140,EK140,EM140)</f>
        <v>1023</v>
      </c>
      <c r="ER140" s="70">
        <f t="shared" si="386"/>
        <v>7903581.0672000013</v>
      </c>
    </row>
    <row r="141" spans="1:148" s="1" customFormat="1" ht="18.75" customHeight="1" x14ac:dyDescent="0.25">
      <c r="A141" s="55"/>
      <c r="B141" s="55">
        <v>110</v>
      </c>
      <c r="C141" s="56" t="s">
        <v>413</v>
      </c>
      <c r="D141" s="130" t="s">
        <v>414</v>
      </c>
      <c r="E141" s="58">
        <v>13916</v>
      </c>
      <c r="F141" s="190">
        <v>0.67</v>
      </c>
      <c r="G141" s="60"/>
      <c r="H141" s="191">
        <v>0.8</v>
      </c>
      <c r="I141" s="129"/>
      <c r="J141" s="142"/>
      <c r="K141" s="101">
        <v>1.4</v>
      </c>
      <c r="L141" s="101">
        <v>1.68</v>
      </c>
      <c r="M141" s="101">
        <v>2.23</v>
      </c>
      <c r="N141" s="104">
        <v>2.57</v>
      </c>
      <c r="O141" s="109"/>
      <c r="P141" s="64">
        <f t="shared" si="324"/>
        <v>0</v>
      </c>
      <c r="Q141" s="143"/>
      <c r="R141" s="64">
        <f t="shared" si="325"/>
        <v>0</v>
      </c>
      <c r="S141" s="143"/>
      <c r="T141" s="65">
        <f t="shared" si="326"/>
        <v>0</v>
      </c>
      <c r="U141" s="109"/>
      <c r="V141" s="64">
        <f t="shared" si="327"/>
        <v>0</v>
      </c>
      <c r="W141" s="109"/>
      <c r="X141" s="65">
        <f t="shared" si="328"/>
        <v>0</v>
      </c>
      <c r="Y141" s="63">
        <v>1000</v>
      </c>
      <c r="Z141" s="64">
        <f t="shared" si="329"/>
        <v>10442566.399999999</v>
      </c>
      <c r="AA141" s="143"/>
      <c r="AB141" s="64">
        <f t="shared" si="330"/>
        <v>0</v>
      </c>
      <c r="AC141" s="64"/>
      <c r="AD141" s="64"/>
      <c r="AE141" s="143"/>
      <c r="AF141" s="64">
        <f t="shared" si="331"/>
        <v>0</v>
      </c>
      <c r="AG141" s="143"/>
      <c r="AH141" s="64">
        <f t="shared" si="332"/>
        <v>0</v>
      </c>
      <c r="AI141" s="143"/>
      <c r="AJ141" s="64">
        <f t="shared" si="333"/>
        <v>0</v>
      </c>
      <c r="AK141" s="63">
        <v>207</v>
      </c>
      <c r="AL141" s="64">
        <f t="shared" si="334"/>
        <v>2161611.2448</v>
      </c>
      <c r="AM141" s="143"/>
      <c r="AN141" s="65">
        <f t="shared" si="335"/>
        <v>0</v>
      </c>
      <c r="AO141" s="109"/>
      <c r="AP141" s="64">
        <f t="shared" si="336"/>
        <v>0</v>
      </c>
      <c r="AQ141" s="63"/>
      <c r="AR141" s="64">
        <f t="shared" si="337"/>
        <v>0</v>
      </c>
      <c r="AS141" s="143"/>
      <c r="AT141" s="64">
        <f t="shared" si="338"/>
        <v>0</v>
      </c>
      <c r="AU141" s="143"/>
      <c r="AV141" s="64">
        <f t="shared" si="339"/>
        <v>0</v>
      </c>
      <c r="AW141" s="109"/>
      <c r="AX141" s="64">
        <f t="shared" si="340"/>
        <v>0</v>
      </c>
      <c r="AY141" s="109"/>
      <c r="AZ141" s="65">
        <f t="shared" si="341"/>
        <v>0</v>
      </c>
      <c r="BA141" s="109"/>
      <c r="BB141" s="64">
        <f t="shared" si="342"/>
        <v>0</v>
      </c>
      <c r="BC141" s="109"/>
      <c r="BD141" s="64">
        <f t="shared" si="343"/>
        <v>0</v>
      </c>
      <c r="BE141" s="109"/>
      <c r="BF141" s="64">
        <f t="shared" si="344"/>
        <v>0</v>
      </c>
      <c r="BG141" s="109"/>
      <c r="BH141" s="64">
        <f t="shared" si="345"/>
        <v>0</v>
      </c>
      <c r="BI141" s="109"/>
      <c r="BJ141" s="64">
        <f t="shared" si="346"/>
        <v>0</v>
      </c>
      <c r="BK141" s="109"/>
      <c r="BL141" s="64">
        <f t="shared" si="347"/>
        <v>0</v>
      </c>
      <c r="BM141" s="109"/>
      <c r="BN141" s="64">
        <f t="shared" si="348"/>
        <v>0</v>
      </c>
      <c r="BO141" s="109"/>
      <c r="BP141" s="64">
        <f t="shared" si="349"/>
        <v>0</v>
      </c>
      <c r="BQ141" s="109"/>
      <c r="BR141" s="64">
        <f t="shared" si="350"/>
        <v>0</v>
      </c>
      <c r="BS141" s="109"/>
      <c r="BT141" s="64">
        <f t="shared" si="351"/>
        <v>0</v>
      </c>
      <c r="BU141" s="109"/>
      <c r="BV141" s="64">
        <f t="shared" si="352"/>
        <v>0</v>
      </c>
      <c r="BW141" s="109"/>
      <c r="BX141" s="64">
        <f t="shared" si="353"/>
        <v>0</v>
      </c>
      <c r="BY141" s="144"/>
      <c r="BZ141" s="68">
        <f t="shared" si="354"/>
        <v>0</v>
      </c>
      <c r="CA141" s="109"/>
      <c r="CB141" s="64">
        <f t="shared" si="355"/>
        <v>0</v>
      </c>
      <c r="CC141" s="143"/>
      <c r="CD141" s="64">
        <f t="shared" si="356"/>
        <v>0</v>
      </c>
      <c r="CE141" s="109"/>
      <c r="CF141" s="64">
        <f t="shared" si="357"/>
        <v>0</v>
      </c>
      <c r="CG141" s="109"/>
      <c r="CH141" s="64">
        <f t="shared" si="358"/>
        <v>0</v>
      </c>
      <c r="CI141" s="109"/>
      <c r="CJ141" s="64">
        <f t="shared" si="359"/>
        <v>0</v>
      </c>
      <c r="CK141" s="63">
        <v>88</v>
      </c>
      <c r="CL141" s="64">
        <f t="shared" si="360"/>
        <v>918945.84320000012</v>
      </c>
      <c r="CM141" s="143"/>
      <c r="CN141" s="64">
        <f t="shared" si="361"/>
        <v>0</v>
      </c>
      <c r="CO141" s="109"/>
      <c r="CP141" s="64">
        <f t="shared" si="362"/>
        <v>0</v>
      </c>
      <c r="CQ141" s="109"/>
      <c r="CR141" s="64">
        <f t="shared" si="363"/>
        <v>0</v>
      </c>
      <c r="CS141" s="143"/>
      <c r="CT141" s="64">
        <f t="shared" si="364"/>
        <v>0</v>
      </c>
      <c r="CU141" s="143"/>
      <c r="CV141" s="64">
        <f t="shared" si="365"/>
        <v>0</v>
      </c>
      <c r="CW141" s="143"/>
      <c r="CX141" s="64">
        <f t="shared" si="366"/>
        <v>0</v>
      </c>
      <c r="CY141" s="109"/>
      <c r="CZ141" s="64">
        <f t="shared" si="367"/>
        <v>0</v>
      </c>
      <c r="DA141" s="109"/>
      <c r="DB141" s="64">
        <f t="shared" si="368"/>
        <v>0</v>
      </c>
      <c r="DC141" s="109"/>
      <c r="DD141" s="64">
        <f t="shared" si="369"/>
        <v>0</v>
      </c>
      <c r="DE141" s="143"/>
      <c r="DF141" s="64">
        <f t="shared" si="370"/>
        <v>0</v>
      </c>
      <c r="DG141" s="109"/>
      <c r="DH141" s="64">
        <f t="shared" si="371"/>
        <v>0</v>
      </c>
      <c r="DI141" s="109"/>
      <c r="DJ141" s="64">
        <f t="shared" si="372"/>
        <v>0</v>
      </c>
      <c r="DK141" s="109"/>
      <c r="DL141" s="64">
        <f t="shared" si="373"/>
        <v>0</v>
      </c>
      <c r="DM141" s="63"/>
      <c r="DN141" s="65">
        <f t="shared" si="374"/>
        <v>0</v>
      </c>
      <c r="DO141" s="109"/>
      <c r="DP141" s="64">
        <f t="shared" si="375"/>
        <v>0</v>
      </c>
      <c r="DQ141" s="109"/>
      <c r="DR141" s="64">
        <f t="shared" si="376"/>
        <v>0</v>
      </c>
      <c r="DS141" s="109"/>
      <c r="DT141" s="64">
        <f t="shared" si="377"/>
        <v>0</v>
      </c>
      <c r="DU141" s="109"/>
      <c r="DV141" s="64">
        <f t="shared" si="378"/>
        <v>0</v>
      </c>
      <c r="DW141" s="109"/>
      <c r="DX141" s="64">
        <f t="shared" si="379"/>
        <v>0</v>
      </c>
      <c r="DY141" s="109"/>
      <c r="DZ141" s="64">
        <f t="shared" si="380"/>
        <v>0</v>
      </c>
      <c r="EA141" s="63"/>
      <c r="EB141" s="64">
        <f t="shared" si="381"/>
        <v>0</v>
      </c>
      <c r="EC141" s="63"/>
      <c r="ED141" s="64">
        <f t="shared" si="382"/>
        <v>0</v>
      </c>
      <c r="EE141" s="109"/>
      <c r="EF141" s="64">
        <f t="shared" si="383"/>
        <v>0</v>
      </c>
      <c r="EG141" s="63"/>
      <c r="EH141" s="64">
        <f t="shared" si="384"/>
        <v>0</v>
      </c>
      <c r="EI141" s="63">
        <v>530</v>
      </c>
      <c r="EJ141" s="64">
        <f>EI141*E141*F141*H141*K141*$EJ$10</f>
        <v>5534560.1920000007</v>
      </c>
      <c r="EK141" s="63"/>
      <c r="EL141" s="64">
        <f t="shared" si="385"/>
        <v>0</v>
      </c>
      <c r="EM141" s="63"/>
      <c r="EN141" s="64"/>
      <c r="EO141" s="69"/>
      <c r="EP141" s="69"/>
      <c r="EQ141" s="70">
        <f t="shared" si="386"/>
        <v>1825</v>
      </c>
      <c r="ER141" s="70">
        <f t="shared" si="386"/>
        <v>19057683.68</v>
      </c>
    </row>
    <row r="142" spans="1:148" s="110" customFormat="1" ht="15.75" customHeight="1" x14ac:dyDescent="0.25">
      <c r="A142" s="55"/>
      <c r="B142" s="55">
        <v>111</v>
      </c>
      <c r="C142" s="56" t="s">
        <v>415</v>
      </c>
      <c r="D142" s="130" t="s">
        <v>416</v>
      </c>
      <c r="E142" s="58">
        <v>13916</v>
      </c>
      <c r="F142" s="190">
        <v>1.0900000000000001</v>
      </c>
      <c r="G142" s="60"/>
      <c r="H142" s="61">
        <v>1</v>
      </c>
      <c r="I142" s="107"/>
      <c r="J142" s="103"/>
      <c r="K142" s="101">
        <v>1.4</v>
      </c>
      <c r="L142" s="101">
        <v>1.68</v>
      </c>
      <c r="M142" s="101">
        <v>2.23</v>
      </c>
      <c r="N142" s="104">
        <v>2.57</v>
      </c>
      <c r="O142" s="109"/>
      <c r="P142" s="64">
        <f t="shared" si="324"/>
        <v>0</v>
      </c>
      <c r="Q142" s="143"/>
      <c r="R142" s="64">
        <f t="shared" si="325"/>
        <v>0</v>
      </c>
      <c r="S142" s="143"/>
      <c r="T142" s="65">
        <f t="shared" si="326"/>
        <v>0</v>
      </c>
      <c r="U142" s="109"/>
      <c r="V142" s="64">
        <f t="shared" si="327"/>
        <v>0</v>
      </c>
      <c r="W142" s="109"/>
      <c r="X142" s="65">
        <f t="shared" si="328"/>
        <v>0</v>
      </c>
      <c r="Y142" s="63">
        <v>35</v>
      </c>
      <c r="Z142" s="64">
        <f t="shared" si="329"/>
        <v>743253.55999999994</v>
      </c>
      <c r="AA142" s="143"/>
      <c r="AB142" s="64">
        <f t="shared" si="330"/>
        <v>0</v>
      </c>
      <c r="AC142" s="64"/>
      <c r="AD142" s="64"/>
      <c r="AE142" s="143"/>
      <c r="AF142" s="64">
        <f t="shared" si="331"/>
        <v>0</v>
      </c>
      <c r="AG142" s="143"/>
      <c r="AH142" s="64">
        <f t="shared" si="332"/>
        <v>0</v>
      </c>
      <c r="AI142" s="143"/>
      <c r="AJ142" s="64">
        <f t="shared" si="333"/>
        <v>0</v>
      </c>
      <c r="AK142" s="63">
        <v>10</v>
      </c>
      <c r="AL142" s="64">
        <f t="shared" si="334"/>
        <v>212358.16000000003</v>
      </c>
      <c r="AM142" s="143"/>
      <c r="AN142" s="65">
        <f t="shared" si="335"/>
        <v>0</v>
      </c>
      <c r="AO142" s="109"/>
      <c r="AP142" s="64">
        <f t="shared" si="336"/>
        <v>0</v>
      </c>
      <c r="AQ142" s="109"/>
      <c r="AR142" s="64">
        <f t="shared" si="337"/>
        <v>0</v>
      </c>
      <c r="AS142" s="143"/>
      <c r="AT142" s="64">
        <f t="shared" si="338"/>
        <v>0</v>
      </c>
      <c r="AU142" s="143"/>
      <c r="AV142" s="64">
        <f t="shared" si="339"/>
        <v>0</v>
      </c>
      <c r="AW142" s="109"/>
      <c r="AX142" s="64">
        <f t="shared" si="340"/>
        <v>0</v>
      </c>
      <c r="AY142" s="109"/>
      <c r="AZ142" s="65">
        <f t="shared" si="341"/>
        <v>0</v>
      </c>
      <c r="BA142" s="109"/>
      <c r="BB142" s="64">
        <f t="shared" si="342"/>
        <v>0</v>
      </c>
      <c r="BC142" s="109"/>
      <c r="BD142" s="64">
        <f t="shared" si="343"/>
        <v>0</v>
      </c>
      <c r="BE142" s="109"/>
      <c r="BF142" s="64">
        <f t="shared" si="344"/>
        <v>0</v>
      </c>
      <c r="BG142" s="109"/>
      <c r="BH142" s="64">
        <f t="shared" si="345"/>
        <v>0</v>
      </c>
      <c r="BI142" s="109"/>
      <c r="BJ142" s="64">
        <f t="shared" si="346"/>
        <v>0</v>
      </c>
      <c r="BK142" s="109"/>
      <c r="BL142" s="64">
        <f t="shared" si="347"/>
        <v>0</v>
      </c>
      <c r="BM142" s="109"/>
      <c r="BN142" s="64">
        <f t="shared" si="348"/>
        <v>0</v>
      </c>
      <c r="BO142" s="109"/>
      <c r="BP142" s="64">
        <f t="shared" si="349"/>
        <v>0</v>
      </c>
      <c r="BQ142" s="109"/>
      <c r="BR142" s="64">
        <f t="shared" si="350"/>
        <v>0</v>
      </c>
      <c r="BS142" s="109"/>
      <c r="BT142" s="64">
        <f t="shared" si="351"/>
        <v>0</v>
      </c>
      <c r="BU142" s="109"/>
      <c r="BV142" s="64">
        <f t="shared" si="352"/>
        <v>0</v>
      </c>
      <c r="BW142" s="109"/>
      <c r="BX142" s="64">
        <f t="shared" si="353"/>
        <v>0</v>
      </c>
      <c r="BY142" s="144"/>
      <c r="BZ142" s="68">
        <f t="shared" si="354"/>
        <v>0</v>
      </c>
      <c r="CA142" s="109"/>
      <c r="CB142" s="64">
        <f t="shared" si="355"/>
        <v>0</v>
      </c>
      <c r="CC142" s="143"/>
      <c r="CD142" s="64">
        <f t="shared" si="356"/>
        <v>0</v>
      </c>
      <c r="CE142" s="109"/>
      <c r="CF142" s="64">
        <f t="shared" si="357"/>
        <v>0</v>
      </c>
      <c r="CG142" s="109"/>
      <c r="CH142" s="64">
        <f t="shared" si="358"/>
        <v>0</v>
      </c>
      <c r="CI142" s="109"/>
      <c r="CJ142" s="64">
        <f t="shared" si="359"/>
        <v>0</v>
      </c>
      <c r="CK142" s="63">
        <v>10</v>
      </c>
      <c r="CL142" s="64">
        <f t="shared" si="360"/>
        <v>212358.16000000003</v>
      </c>
      <c r="CM142" s="143"/>
      <c r="CN142" s="64">
        <f t="shared" si="361"/>
        <v>0</v>
      </c>
      <c r="CO142" s="109"/>
      <c r="CP142" s="64">
        <f t="shared" si="362"/>
        <v>0</v>
      </c>
      <c r="CQ142" s="109"/>
      <c r="CR142" s="64">
        <f t="shared" si="363"/>
        <v>0</v>
      </c>
      <c r="CS142" s="143"/>
      <c r="CT142" s="64">
        <f t="shared" si="364"/>
        <v>0</v>
      </c>
      <c r="CU142" s="143"/>
      <c r="CV142" s="64">
        <f t="shared" si="365"/>
        <v>0</v>
      </c>
      <c r="CW142" s="143"/>
      <c r="CX142" s="64">
        <f t="shared" si="366"/>
        <v>0</v>
      </c>
      <c r="CY142" s="109"/>
      <c r="CZ142" s="64">
        <f t="shared" si="367"/>
        <v>0</v>
      </c>
      <c r="DA142" s="109"/>
      <c r="DB142" s="64">
        <f t="shared" si="368"/>
        <v>0</v>
      </c>
      <c r="DC142" s="109"/>
      <c r="DD142" s="64">
        <f t="shared" si="369"/>
        <v>0</v>
      </c>
      <c r="DE142" s="143"/>
      <c r="DF142" s="64">
        <f t="shared" si="370"/>
        <v>0</v>
      </c>
      <c r="DG142" s="109"/>
      <c r="DH142" s="64">
        <f t="shared" si="371"/>
        <v>0</v>
      </c>
      <c r="DI142" s="109"/>
      <c r="DJ142" s="64">
        <f t="shared" si="372"/>
        <v>0</v>
      </c>
      <c r="DK142" s="109"/>
      <c r="DL142" s="64">
        <f t="shared" si="373"/>
        <v>0</v>
      </c>
      <c r="DM142" s="63"/>
      <c r="DN142" s="65">
        <f t="shared" si="374"/>
        <v>0</v>
      </c>
      <c r="DO142" s="109"/>
      <c r="DP142" s="64">
        <f t="shared" si="375"/>
        <v>0</v>
      </c>
      <c r="DQ142" s="109"/>
      <c r="DR142" s="64">
        <f t="shared" si="376"/>
        <v>0</v>
      </c>
      <c r="DS142" s="109"/>
      <c r="DT142" s="64">
        <f t="shared" si="377"/>
        <v>0</v>
      </c>
      <c r="DU142" s="109"/>
      <c r="DV142" s="64">
        <f t="shared" si="378"/>
        <v>0</v>
      </c>
      <c r="DW142" s="109"/>
      <c r="DX142" s="64">
        <f t="shared" si="379"/>
        <v>0</v>
      </c>
      <c r="DY142" s="109"/>
      <c r="DZ142" s="64">
        <f t="shared" si="380"/>
        <v>0</v>
      </c>
      <c r="EA142" s="109"/>
      <c r="EB142" s="64">
        <f t="shared" si="381"/>
        <v>0</v>
      </c>
      <c r="EC142" s="63"/>
      <c r="ED142" s="64">
        <f t="shared" si="382"/>
        <v>0</v>
      </c>
      <c r="EE142" s="109"/>
      <c r="EF142" s="64">
        <f t="shared" si="383"/>
        <v>0</v>
      </c>
      <c r="EG142" s="63"/>
      <c r="EH142" s="64">
        <f t="shared" si="384"/>
        <v>0</v>
      </c>
      <c r="EI142" s="63"/>
      <c r="EJ142" s="64">
        <f>EI142*E142*F142*H142*K142*$EJ$10</f>
        <v>0</v>
      </c>
      <c r="EK142" s="63"/>
      <c r="EL142" s="64">
        <f t="shared" si="385"/>
        <v>0</v>
      </c>
      <c r="EM142" s="63"/>
      <c r="EN142" s="64"/>
      <c r="EO142" s="69"/>
      <c r="EP142" s="69"/>
      <c r="EQ142" s="70">
        <f t="shared" si="386"/>
        <v>55</v>
      </c>
      <c r="ER142" s="70">
        <f t="shared" si="386"/>
        <v>1167969.8799999999</v>
      </c>
    </row>
    <row r="143" spans="1:148" s="3" customFormat="1" ht="18.75" customHeight="1" x14ac:dyDescent="0.25">
      <c r="A143" s="55"/>
      <c r="B143" s="55">
        <v>112</v>
      </c>
      <c r="C143" s="56" t="s">
        <v>417</v>
      </c>
      <c r="D143" s="130" t="s">
        <v>418</v>
      </c>
      <c r="E143" s="58">
        <v>13916</v>
      </c>
      <c r="F143" s="190">
        <v>1.62</v>
      </c>
      <c r="G143" s="60"/>
      <c r="H143" s="191">
        <v>0.8</v>
      </c>
      <c r="I143" s="129"/>
      <c r="J143" s="80"/>
      <c r="K143" s="101">
        <v>1.4</v>
      </c>
      <c r="L143" s="101">
        <v>1.68</v>
      </c>
      <c r="M143" s="101">
        <v>2.23</v>
      </c>
      <c r="N143" s="104">
        <v>2.57</v>
      </c>
      <c r="O143" s="109"/>
      <c r="P143" s="64">
        <f t="shared" si="324"/>
        <v>0</v>
      </c>
      <c r="Q143" s="143"/>
      <c r="R143" s="64">
        <f t="shared" si="325"/>
        <v>0</v>
      </c>
      <c r="S143" s="143"/>
      <c r="T143" s="65">
        <f t="shared" si="326"/>
        <v>0</v>
      </c>
      <c r="U143" s="109"/>
      <c r="V143" s="64">
        <f t="shared" si="327"/>
        <v>0</v>
      </c>
      <c r="W143" s="109"/>
      <c r="X143" s="65">
        <f t="shared" si="328"/>
        <v>0</v>
      </c>
      <c r="Y143" s="63">
        <v>55</v>
      </c>
      <c r="Z143" s="64">
        <f t="shared" si="329"/>
        <v>1388705.4720000001</v>
      </c>
      <c r="AA143" s="143"/>
      <c r="AB143" s="64">
        <f t="shared" si="330"/>
        <v>0</v>
      </c>
      <c r="AC143" s="64"/>
      <c r="AD143" s="64"/>
      <c r="AE143" s="143"/>
      <c r="AF143" s="64">
        <f t="shared" si="331"/>
        <v>0</v>
      </c>
      <c r="AG143" s="143"/>
      <c r="AH143" s="64">
        <f t="shared" si="332"/>
        <v>0</v>
      </c>
      <c r="AI143" s="143"/>
      <c r="AJ143" s="64">
        <f t="shared" si="333"/>
        <v>0</v>
      </c>
      <c r="AK143" s="109"/>
      <c r="AL143" s="64">
        <f t="shared" si="334"/>
        <v>0</v>
      </c>
      <c r="AM143" s="143"/>
      <c r="AN143" s="65">
        <f t="shared" si="335"/>
        <v>0</v>
      </c>
      <c r="AO143" s="109"/>
      <c r="AP143" s="64">
        <f t="shared" si="336"/>
        <v>0</v>
      </c>
      <c r="AQ143" s="63"/>
      <c r="AR143" s="64">
        <f t="shared" si="337"/>
        <v>0</v>
      </c>
      <c r="AS143" s="143"/>
      <c r="AT143" s="64">
        <f t="shared" si="338"/>
        <v>0</v>
      </c>
      <c r="AU143" s="143"/>
      <c r="AV143" s="64">
        <f t="shared" si="339"/>
        <v>0</v>
      </c>
      <c r="AW143" s="109"/>
      <c r="AX143" s="64">
        <f t="shared" si="340"/>
        <v>0</v>
      </c>
      <c r="AY143" s="109"/>
      <c r="AZ143" s="65">
        <f t="shared" si="341"/>
        <v>0</v>
      </c>
      <c r="BA143" s="109"/>
      <c r="BB143" s="64">
        <f t="shared" si="342"/>
        <v>0</v>
      </c>
      <c r="BC143" s="109"/>
      <c r="BD143" s="64">
        <f t="shared" si="343"/>
        <v>0</v>
      </c>
      <c r="BE143" s="109"/>
      <c r="BF143" s="64">
        <f t="shared" si="344"/>
        <v>0</v>
      </c>
      <c r="BG143" s="109"/>
      <c r="BH143" s="64">
        <f t="shared" si="345"/>
        <v>0</v>
      </c>
      <c r="BI143" s="109"/>
      <c r="BJ143" s="64">
        <f t="shared" si="346"/>
        <v>0</v>
      </c>
      <c r="BK143" s="109"/>
      <c r="BL143" s="64">
        <f t="shared" si="347"/>
        <v>0</v>
      </c>
      <c r="BM143" s="109"/>
      <c r="BN143" s="64">
        <f t="shared" si="348"/>
        <v>0</v>
      </c>
      <c r="BO143" s="109"/>
      <c r="BP143" s="64">
        <f t="shared" si="349"/>
        <v>0</v>
      </c>
      <c r="BQ143" s="109"/>
      <c r="BR143" s="64">
        <f t="shared" si="350"/>
        <v>0</v>
      </c>
      <c r="BS143" s="109"/>
      <c r="BT143" s="64">
        <f t="shared" si="351"/>
        <v>0</v>
      </c>
      <c r="BU143" s="109"/>
      <c r="BV143" s="64">
        <f t="shared" si="352"/>
        <v>0</v>
      </c>
      <c r="BW143" s="109"/>
      <c r="BX143" s="64">
        <f t="shared" si="353"/>
        <v>0</v>
      </c>
      <c r="BY143" s="144"/>
      <c r="BZ143" s="68">
        <f t="shared" si="354"/>
        <v>0</v>
      </c>
      <c r="CA143" s="109"/>
      <c r="CB143" s="64">
        <f t="shared" si="355"/>
        <v>0</v>
      </c>
      <c r="CC143" s="143"/>
      <c r="CD143" s="64">
        <f t="shared" si="356"/>
        <v>0</v>
      </c>
      <c r="CE143" s="109"/>
      <c r="CF143" s="64">
        <f t="shared" si="357"/>
        <v>0</v>
      </c>
      <c r="CG143" s="109"/>
      <c r="CH143" s="64">
        <f t="shared" si="358"/>
        <v>0</v>
      </c>
      <c r="CI143" s="109"/>
      <c r="CJ143" s="64">
        <f t="shared" si="359"/>
        <v>0</v>
      </c>
      <c r="CK143" s="63"/>
      <c r="CL143" s="64">
        <f t="shared" si="360"/>
        <v>0</v>
      </c>
      <c r="CM143" s="143"/>
      <c r="CN143" s="64">
        <f t="shared" si="361"/>
        <v>0</v>
      </c>
      <c r="CO143" s="109"/>
      <c r="CP143" s="64">
        <f t="shared" si="362"/>
        <v>0</v>
      </c>
      <c r="CQ143" s="109"/>
      <c r="CR143" s="64">
        <f t="shared" si="363"/>
        <v>0</v>
      </c>
      <c r="CS143" s="143"/>
      <c r="CT143" s="64">
        <f t="shared" si="364"/>
        <v>0</v>
      </c>
      <c r="CU143" s="143"/>
      <c r="CV143" s="64">
        <f t="shared" si="365"/>
        <v>0</v>
      </c>
      <c r="CW143" s="143"/>
      <c r="CX143" s="64">
        <f t="shared" si="366"/>
        <v>0</v>
      </c>
      <c r="CY143" s="109"/>
      <c r="CZ143" s="64">
        <f t="shared" si="367"/>
        <v>0</v>
      </c>
      <c r="DA143" s="109"/>
      <c r="DB143" s="64">
        <f t="shared" si="368"/>
        <v>0</v>
      </c>
      <c r="DC143" s="109"/>
      <c r="DD143" s="64">
        <f t="shared" si="369"/>
        <v>0</v>
      </c>
      <c r="DE143" s="143"/>
      <c r="DF143" s="64">
        <f t="shared" si="370"/>
        <v>0</v>
      </c>
      <c r="DG143" s="109"/>
      <c r="DH143" s="64">
        <f t="shared" si="371"/>
        <v>0</v>
      </c>
      <c r="DI143" s="109"/>
      <c r="DJ143" s="64">
        <f t="shared" si="372"/>
        <v>0</v>
      </c>
      <c r="DK143" s="109"/>
      <c r="DL143" s="64">
        <f t="shared" si="373"/>
        <v>0</v>
      </c>
      <c r="DM143" s="63"/>
      <c r="DN143" s="65">
        <f t="shared" si="374"/>
        <v>0</v>
      </c>
      <c r="DO143" s="109"/>
      <c r="DP143" s="64">
        <f t="shared" si="375"/>
        <v>0</v>
      </c>
      <c r="DQ143" s="109"/>
      <c r="DR143" s="64">
        <f t="shared" si="376"/>
        <v>0</v>
      </c>
      <c r="DS143" s="109"/>
      <c r="DT143" s="64">
        <f t="shared" si="377"/>
        <v>0</v>
      </c>
      <c r="DU143" s="109"/>
      <c r="DV143" s="64">
        <f t="shared" si="378"/>
        <v>0</v>
      </c>
      <c r="DW143" s="109"/>
      <c r="DX143" s="64">
        <f t="shared" si="379"/>
        <v>0</v>
      </c>
      <c r="DY143" s="109"/>
      <c r="DZ143" s="64">
        <f t="shared" si="380"/>
        <v>0</v>
      </c>
      <c r="EA143" s="63"/>
      <c r="EB143" s="64">
        <f t="shared" si="381"/>
        <v>0</v>
      </c>
      <c r="EC143" s="63"/>
      <c r="ED143" s="64">
        <f t="shared" si="382"/>
        <v>0</v>
      </c>
      <c r="EE143" s="109"/>
      <c r="EF143" s="64">
        <f t="shared" si="383"/>
        <v>0</v>
      </c>
      <c r="EG143" s="63"/>
      <c r="EH143" s="64">
        <f t="shared" si="384"/>
        <v>0</v>
      </c>
      <c r="EI143" s="63"/>
      <c r="EJ143" s="64">
        <f>EI143*E143*F143*H143*K143*$EJ$10</f>
        <v>0</v>
      </c>
      <c r="EK143" s="63"/>
      <c r="EL143" s="64">
        <f t="shared" si="385"/>
        <v>0</v>
      </c>
      <c r="EM143" s="63"/>
      <c r="EN143" s="64"/>
      <c r="EO143" s="69"/>
      <c r="EP143" s="69"/>
      <c r="EQ143" s="70">
        <f t="shared" si="386"/>
        <v>55</v>
      </c>
      <c r="ER143" s="70">
        <f t="shared" si="386"/>
        <v>1388705.4720000001</v>
      </c>
    </row>
    <row r="144" spans="1:148" s="1" customFormat="1" ht="15.75" customHeight="1" x14ac:dyDescent="0.25">
      <c r="A144" s="55"/>
      <c r="B144" s="55">
        <v>113</v>
      </c>
      <c r="C144" s="56" t="s">
        <v>419</v>
      </c>
      <c r="D144" s="130" t="s">
        <v>420</v>
      </c>
      <c r="E144" s="58">
        <v>13916</v>
      </c>
      <c r="F144" s="190">
        <v>2.0099999999999998</v>
      </c>
      <c r="G144" s="60"/>
      <c r="H144" s="61">
        <v>1</v>
      </c>
      <c r="I144" s="107"/>
      <c r="J144" s="107"/>
      <c r="K144" s="101">
        <v>1.4</v>
      </c>
      <c r="L144" s="101">
        <v>1.68</v>
      </c>
      <c r="M144" s="101">
        <v>2.23</v>
      </c>
      <c r="N144" s="104">
        <v>2.57</v>
      </c>
      <c r="O144" s="109"/>
      <c r="P144" s="64">
        <f t="shared" si="324"/>
        <v>0</v>
      </c>
      <c r="Q144" s="143"/>
      <c r="R144" s="64">
        <f t="shared" si="325"/>
        <v>0</v>
      </c>
      <c r="S144" s="143"/>
      <c r="T144" s="65">
        <f t="shared" si="326"/>
        <v>0</v>
      </c>
      <c r="U144" s="109"/>
      <c r="V144" s="64">
        <f t="shared" si="327"/>
        <v>0</v>
      </c>
      <c r="W144" s="109"/>
      <c r="X144" s="65">
        <f t="shared" si="328"/>
        <v>0</v>
      </c>
      <c r="Y144" s="63"/>
      <c r="Z144" s="64">
        <f t="shared" si="329"/>
        <v>0</v>
      </c>
      <c r="AA144" s="143"/>
      <c r="AB144" s="64">
        <f t="shared" si="330"/>
        <v>0</v>
      </c>
      <c r="AC144" s="64"/>
      <c r="AD144" s="64"/>
      <c r="AE144" s="143"/>
      <c r="AF144" s="64">
        <f t="shared" si="331"/>
        <v>0</v>
      </c>
      <c r="AG144" s="143"/>
      <c r="AH144" s="64">
        <f t="shared" si="332"/>
        <v>0</v>
      </c>
      <c r="AI144" s="143"/>
      <c r="AJ144" s="64">
        <f t="shared" si="333"/>
        <v>0</v>
      </c>
      <c r="AK144" s="109"/>
      <c r="AL144" s="64">
        <f t="shared" si="334"/>
        <v>0</v>
      </c>
      <c r="AM144" s="143"/>
      <c r="AN144" s="65">
        <f t="shared" si="335"/>
        <v>0</v>
      </c>
      <c r="AO144" s="109"/>
      <c r="AP144" s="64">
        <f t="shared" si="336"/>
        <v>0</v>
      </c>
      <c r="AQ144" s="63"/>
      <c r="AR144" s="64">
        <f t="shared" si="337"/>
        <v>0</v>
      </c>
      <c r="AS144" s="143"/>
      <c r="AT144" s="64">
        <f t="shared" si="338"/>
        <v>0</v>
      </c>
      <c r="AU144" s="143"/>
      <c r="AV144" s="64">
        <f t="shared" si="339"/>
        <v>0</v>
      </c>
      <c r="AW144" s="109"/>
      <c r="AX144" s="64">
        <f t="shared" si="340"/>
        <v>0</v>
      </c>
      <c r="AY144" s="109"/>
      <c r="AZ144" s="65">
        <f t="shared" si="341"/>
        <v>0</v>
      </c>
      <c r="BA144" s="109"/>
      <c r="BB144" s="64">
        <f t="shared" si="342"/>
        <v>0</v>
      </c>
      <c r="BC144" s="109"/>
      <c r="BD144" s="64">
        <f t="shared" si="343"/>
        <v>0</v>
      </c>
      <c r="BE144" s="109"/>
      <c r="BF144" s="64">
        <f t="shared" si="344"/>
        <v>0</v>
      </c>
      <c r="BG144" s="109"/>
      <c r="BH144" s="64">
        <f t="shared" si="345"/>
        <v>0</v>
      </c>
      <c r="BI144" s="109"/>
      <c r="BJ144" s="64">
        <f t="shared" si="346"/>
        <v>0</v>
      </c>
      <c r="BK144" s="109"/>
      <c r="BL144" s="64">
        <f t="shared" si="347"/>
        <v>0</v>
      </c>
      <c r="BM144" s="109"/>
      <c r="BN144" s="64">
        <f t="shared" si="348"/>
        <v>0</v>
      </c>
      <c r="BO144" s="109"/>
      <c r="BP144" s="64">
        <f t="shared" si="349"/>
        <v>0</v>
      </c>
      <c r="BQ144" s="109"/>
      <c r="BR144" s="64">
        <f t="shared" si="350"/>
        <v>0</v>
      </c>
      <c r="BS144" s="109"/>
      <c r="BT144" s="64">
        <f t="shared" si="351"/>
        <v>0</v>
      </c>
      <c r="BU144" s="109"/>
      <c r="BV144" s="64">
        <f t="shared" si="352"/>
        <v>0</v>
      </c>
      <c r="BW144" s="109"/>
      <c r="BX144" s="64">
        <f t="shared" si="353"/>
        <v>0</v>
      </c>
      <c r="BY144" s="144"/>
      <c r="BZ144" s="68">
        <f t="shared" si="354"/>
        <v>0</v>
      </c>
      <c r="CA144" s="109"/>
      <c r="CB144" s="64">
        <f t="shared" si="355"/>
        <v>0</v>
      </c>
      <c r="CC144" s="143"/>
      <c r="CD144" s="64">
        <f t="shared" si="356"/>
        <v>0</v>
      </c>
      <c r="CE144" s="109"/>
      <c r="CF144" s="64">
        <f t="shared" si="357"/>
        <v>0</v>
      </c>
      <c r="CG144" s="109"/>
      <c r="CH144" s="64">
        <f t="shared" si="358"/>
        <v>0</v>
      </c>
      <c r="CI144" s="109"/>
      <c r="CJ144" s="64">
        <f t="shared" si="359"/>
        <v>0</v>
      </c>
      <c r="CK144" s="109"/>
      <c r="CL144" s="64">
        <f t="shared" si="360"/>
        <v>0</v>
      </c>
      <c r="CM144" s="143"/>
      <c r="CN144" s="64">
        <f t="shared" si="361"/>
        <v>0</v>
      </c>
      <c r="CO144" s="109"/>
      <c r="CP144" s="64">
        <f t="shared" si="362"/>
        <v>0</v>
      </c>
      <c r="CQ144" s="109"/>
      <c r="CR144" s="64">
        <f t="shared" si="363"/>
        <v>0</v>
      </c>
      <c r="CS144" s="143"/>
      <c r="CT144" s="64">
        <f t="shared" si="364"/>
        <v>0</v>
      </c>
      <c r="CU144" s="143"/>
      <c r="CV144" s="64">
        <f t="shared" si="365"/>
        <v>0</v>
      </c>
      <c r="CW144" s="143"/>
      <c r="CX144" s="64">
        <f t="shared" si="366"/>
        <v>0</v>
      </c>
      <c r="CY144" s="109"/>
      <c r="CZ144" s="64">
        <f t="shared" si="367"/>
        <v>0</v>
      </c>
      <c r="DA144" s="109"/>
      <c r="DB144" s="64">
        <f t="shared" si="368"/>
        <v>0</v>
      </c>
      <c r="DC144" s="109"/>
      <c r="DD144" s="64">
        <f t="shared" si="369"/>
        <v>0</v>
      </c>
      <c r="DE144" s="143"/>
      <c r="DF144" s="64">
        <f t="shared" si="370"/>
        <v>0</v>
      </c>
      <c r="DG144" s="109"/>
      <c r="DH144" s="64">
        <f t="shared" si="371"/>
        <v>0</v>
      </c>
      <c r="DI144" s="109"/>
      <c r="DJ144" s="64">
        <f t="shared" si="372"/>
        <v>0</v>
      </c>
      <c r="DK144" s="109"/>
      <c r="DL144" s="64">
        <f t="shared" si="373"/>
        <v>0</v>
      </c>
      <c r="DM144" s="63"/>
      <c r="DN144" s="65">
        <f t="shared" si="374"/>
        <v>0</v>
      </c>
      <c r="DO144" s="109"/>
      <c r="DP144" s="64">
        <f t="shared" si="375"/>
        <v>0</v>
      </c>
      <c r="DQ144" s="109"/>
      <c r="DR144" s="64">
        <f t="shared" si="376"/>
        <v>0</v>
      </c>
      <c r="DS144" s="109"/>
      <c r="DT144" s="64">
        <f t="shared" si="377"/>
        <v>0</v>
      </c>
      <c r="DU144" s="109"/>
      <c r="DV144" s="64">
        <f t="shared" si="378"/>
        <v>0</v>
      </c>
      <c r="DW144" s="109"/>
      <c r="DX144" s="64">
        <f t="shared" si="379"/>
        <v>0</v>
      </c>
      <c r="DY144" s="109"/>
      <c r="DZ144" s="64">
        <f t="shared" si="380"/>
        <v>0</v>
      </c>
      <c r="EA144" s="63"/>
      <c r="EB144" s="64">
        <f t="shared" si="381"/>
        <v>0</v>
      </c>
      <c r="EC144" s="63"/>
      <c r="ED144" s="64">
        <f t="shared" si="382"/>
        <v>0</v>
      </c>
      <c r="EE144" s="109"/>
      <c r="EF144" s="64">
        <f t="shared" si="383"/>
        <v>0</v>
      </c>
      <c r="EG144" s="63"/>
      <c r="EH144" s="64">
        <f t="shared" si="384"/>
        <v>0</v>
      </c>
      <c r="EI144" s="63"/>
      <c r="EJ144" s="64">
        <f>EI144*E144*F144*H144*K144*$EJ$10</f>
        <v>0</v>
      </c>
      <c r="EK144" s="63"/>
      <c r="EL144" s="64">
        <f t="shared" si="385"/>
        <v>0</v>
      </c>
      <c r="EM144" s="63"/>
      <c r="EN144" s="64"/>
      <c r="EO144" s="69"/>
      <c r="EP144" s="69"/>
      <c r="EQ144" s="70">
        <f t="shared" si="386"/>
        <v>0</v>
      </c>
      <c r="ER144" s="70">
        <f t="shared" si="386"/>
        <v>0</v>
      </c>
    </row>
    <row r="145" spans="1:148" s="1" customFormat="1" ht="18.75" customHeight="1" x14ac:dyDescent="0.25">
      <c r="A145" s="55"/>
      <c r="B145" s="55">
        <v>114</v>
      </c>
      <c r="C145" s="56" t="s">
        <v>421</v>
      </c>
      <c r="D145" s="130" t="s">
        <v>422</v>
      </c>
      <c r="E145" s="58">
        <v>13916</v>
      </c>
      <c r="F145" s="190">
        <v>3.5</v>
      </c>
      <c r="G145" s="60"/>
      <c r="H145" s="191">
        <v>0.8</v>
      </c>
      <c r="I145" s="129"/>
      <c r="J145" s="145"/>
      <c r="K145" s="101">
        <v>1.4</v>
      </c>
      <c r="L145" s="101">
        <v>1.68</v>
      </c>
      <c r="M145" s="101">
        <v>2.23</v>
      </c>
      <c r="N145" s="104">
        <v>2.57</v>
      </c>
      <c r="O145" s="109"/>
      <c r="P145" s="64">
        <f t="shared" si="324"/>
        <v>0</v>
      </c>
      <c r="Q145" s="143"/>
      <c r="R145" s="64">
        <f t="shared" si="325"/>
        <v>0</v>
      </c>
      <c r="S145" s="143"/>
      <c r="T145" s="65">
        <f t="shared" si="326"/>
        <v>0</v>
      </c>
      <c r="U145" s="109"/>
      <c r="V145" s="64">
        <f t="shared" si="327"/>
        <v>0</v>
      </c>
      <c r="W145" s="109"/>
      <c r="X145" s="65">
        <f t="shared" si="328"/>
        <v>0</v>
      </c>
      <c r="Y145" s="63">
        <v>500</v>
      </c>
      <c r="Z145" s="64">
        <f t="shared" si="329"/>
        <v>27275360</v>
      </c>
      <c r="AA145" s="143"/>
      <c r="AB145" s="64">
        <f t="shared" si="330"/>
        <v>0</v>
      </c>
      <c r="AC145" s="64"/>
      <c r="AD145" s="64"/>
      <c r="AE145" s="143"/>
      <c r="AF145" s="64">
        <f t="shared" si="331"/>
        <v>0</v>
      </c>
      <c r="AG145" s="143"/>
      <c r="AH145" s="64">
        <f t="shared" si="332"/>
        <v>0</v>
      </c>
      <c r="AI145" s="143"/>
      <c r="AJ145" s="64">
        <f t="shared" si="333"/>
        <v>0</v>
      </c>
      <c r="AK145" s="63">
        <v>195</v>
      </c>
      <c r="AL145" s="64">
        <f t="shared" si="334"/>
        <v>10637390.399999999</v>
      </c>
      <c r="AM145" s="143"/>
      <c r="AN145" s="65">
        <f t="shared" si="335"/>
        <v>0</v>
      </c>
      <c r="AO145" s="109"/>
      <c r="AP145" s="64">
        <f t="shared" si="336"/>
        <v>0</v>
      </c>
      <c r="AQ145" s="63"/>
      <c r="AR145" s="64">
        <f t="shared" si="337"/>
        <v>0</v>
      </c>
      <c r="AS145" s="143"/>
      <c r="AT145" s="64">
        <f t="shared" si="338"/>
        <v>0</v>
      </c>
      <c r="AU145" s="143"/>
      <c r="AV145" s="64">
        <f t="shared" si="339"/>
        <v>0</v>
      </c>
      <c r="AW145" s="109"/>
      <c r="AX145" s="64">
        <f t="shared" si="340"/>
        <v>0</v>
      </c>
      <c r="AY145" s="109"/>
      <c r="AZ145" s="65">
        <f t="shared" si="341"/>
        <v>0</v>
      </c>
      <c r="BA145" s="109"/>
      <c r="BB145" s="64">
        <f t="shared" si="342"/>
        <v>0</v>
      </c>
      <c r="BC145" s="109"/>
      <c r="BD145" s="64">
        <f t="shared" si="343"/>
        <v>0</v>
      </c>
      <c r="BE145" s="109"/>
      <c r="BF145" s="64">
        <f t="shared" si="344"/>
        <v>0</v>
      </c>
      <c r="BG145" s="109"/>
      <c r="BH145" s="64">
        <f t="shared" si="345"/>
        <v>0</v>
      </c>
      <c r="BI145" s="109"/>
      <c r="BJ145" s="64">
        <f t="shared" si="346"/>
        <v>0</v>
      </c>
      <c r="BK145" s="109"/>
      <c r="BL145" s="64">
        <f t="shared" si="347"/>
        <v>0</v>
      </c>
      <c r="BM145" s="109"/>
      <c r="BN145" s="64">
        <f t="shared" si="348"/>
        <v>0</v>
      </c>
      <c r="BO145" s="109"/>
      <c r="BP145" s="64">
        <f t="shared" si="349"/>
        <v>0</v>
      </c>
      <c r="BQ145" s="109"/>
      <c r="BR145" s="64">
        <f t="shared" si="350"/>
        <v>0</v>
      </c>
      <c r="BS145" s="109"/>
      <c r="BT145" s="64">
        <f t="shared" si="351"/>
        <v>0</v>
      </c>
      <c r="BU145" s="109"/>
      <c r="BV145" s="64">
        <f t="shared" si="352"/>
        <v>0</v>
      </c>
      <c r="BW145" s="109"/>
      <c r="BX145" s="64">
        <f t="shared" si="353"/>
        <v>0</v>
      </c>
      <c r="BY145" s="144"/>
      <c r="BZ145" s="68">
        <f t="shared" si="354"/>
        <v>0</v>
      </c>
      <c r="CA145" s="109"/>
      <c r="CB145" s="64">
        <f t="shared" si="355"/>
        <v>0</v>
      </c>
      <c r="CC145" s="143"/>
      <c r="CD145" s="64">
        <f t="shared" si="356"/>
        <v>0</v>
      </c>
      <c r="CE145" s="109"/>
      <c r="CF145" s="64">
        <f t="shared" si="357"/>
        <v>0</v>
      </c>
      <c r="CG145" s="109"/>
      <c r="CH145" s="64">
        <f t="shared" si="358"/>
        <v>0</v>
      </c>
      <c r="CI145" s="109"/>
      <c r="CJ145" s="64">
        <f t="shared" si="359"/>
        <v>0</v>
      </c>
      <c r="CK145" s="109"/>
      <c r="CL145" s="64">
        <f t="shared" si="360"/>
        <v>0</v>
      </c>
      <c r="CM145" s="143"/>
      <c r="CN145" s="64">
        <f t="shared" si="361"/>
        <v>0</v>
      </c>
      <c r="CO145" s="109"/>
      <c r="CP145" s="64">
        <f t="shared" si="362"/>
        <v>0</v>
      </c>
      <c r="CQ145" s="109"/>
      <c r="CR145" s="64">
        <f t="shared" si="363"/>
        <v>0</v>
      </c>
      <c r="CS145" s="143"/>
      <c r="CT145" s="64">
        <f t="shared" si="364"/>
        <v>0</v>
      </c>
      <c r="CU145" s="143"/>
      <c r="CV145" s="64">
        <f t="shared" si="365"/>
        <v>0</v>
      </c>
      <c r="CW145" s="143"/>
      <c r="CX145" s="64">
        <f t="shared" si="366"/>
        <v>0</v>
      </c>
      <c r="CY145" s="109"/>
      <c r="CZ145" s="64">
        <f t="shared" si="367"/>
        <v>0</v>
      </c>
      <c r="DA145" s="109"/>
      <c r="DB145" s="64">
        <f t="shared" si="368"/>
        <v>0</v>
      </c>
      <c r="DC145" s="109"/>
      <c r="DD145" s="64">
        <f t="shared" si="369"/>
        <v>0</v>
      </c>
      <c r="DE145" s="143"/>
      <c r="DF145" s="64">
        <f t="shared" si="370"/>
        <v>0</v>
      </c>
      <c r="DG145" s="109"/>
      <c r="DH145" s="64">
        <f t="shared" si="371"/>
        <v>0</v>
      </c>
      <c r="DI145" s="109"/>
      <c r="DJ145" s="64">
        <f t="shared" si="372"/>
        <v>0</v>
      </c>
      <c r="DK145" s="109"/>
      <c r="DL145" s="64">
        <f t="shared" si="373"/>
        <v>0</v>
      </c>
      <c r="DM145" s="63"/>
      <c r="DN145" s="65">
        <f t="shared" si="374"/>
        <v>0</v>
      </c>
      <c r="DO145" s="109"/>
      <c r="DP145" s="64">
        <f t="shared" si="375"/>
        <v>0</v>
      </c>
      <c r="DQ145" s="109"/>
      <c r="DR145" s="64">
        <f t="shared" si="376"/>
        <v>0</v>
      </c>
      <c r="DS145" s="109"/>
      <c r="DT145" s="64">
        <f t="shared" si="377"/>
        <v>0</v>
      </c>
      <c r="DU145" s="109"/>
      <c r="DV145" s="64">
        <f t="shared" si="378"/>
        <v>0</v>
      </c>
      <c r="DW145" s="109"/>
      <c r="DX145" s="64">
        <f t="shared" si="379"/>
        <v>0</v>
      </c>
      <c r="DY145" s="109"/>
      <c r="DZ145" s="64">
        <f t="shared" si="380"/>
        <v>0</v>
      </c>
      <c r="EA145" s="63"/>
      <c r="EB145" s="64">
        <f t="shared" si="381"/>
        <v>0</v>
      </c>
      <c r="EC145" s="63"/>
      <c r="ED145" s="64">
        <f t="shared" si="382"/>
        <v>0</v>
      </c>
      <c r="EE145" s="109"/>
      <c r="EF145" s="64">
        <f t="shared" si="383"/>
        <v>0</v>
      </c>
      <c r="EG145" s="63"/>
      <c r="EH145" s="64">
        <f t="shared" si="384"/>
        <v>0</v>
      </c>
      <c r="EI145" s="63">
        <v>900</v>
      </c>
      <c r="EJ145" s="64">
        <f>(EI145*$E145*$F145*$H145*$K145*$EJ$10)</f>
        <v>49095648</v>
      </c>
      <c r="EK145" s="63"/>
      <c r="EL145" s="64">
        <f t="shared" si="385"/>
        <v>0</v>
      </c>
      <c r="EM145" s="63"/>
      <c r="EN145" s="64"/>
      <c r="EO145" s="69"/>
      <c r="EP145" s="69"/>
      <c r="EQ145" s="70">
        <f t="shared" si="386"/>
        <v>1595</v>
      </c>
      <c r="ER145" s="70">
        <f t="shared" si="386"/>
        <v>87008398.400000006</v>
      </c>
    </row>
    <row r="146" spans="1:148" s="110" customFormat="1" ht="15" customHeight="1" x14ac:dyDescent="0.25">
      <c r="A146" s="55">
        <v>22</v>
      </c>
      <c r="B146" s="55"/>
      <c r="C146" s="56" t="s">
        <v>423</v>
      </c>
      <c r="D146" s="186" t="s">
        <v>424</v>
      </c>
      <c r="E146" s="58">
        <v>13916</v>
      </c>
      <c r="F146" s="181"/>
      <c r="G146" s="60"/>
      <c r="H146" s="54"/>
      <c r="I146" s="99"/>
      <c r="J146" s="99"/>
      <c r="K146" s="101">
        <v>1.4</v>
      </c>
      <c r="L146" s="101">
        <v>1.68</v>
      </c>
      <c r="M146" s="101">
        <v>2.23</v>
      </c>
      <c r="N146" s="104">
        <v>2.57</v>
      </c>
      <c r="O146" s="109">
        <f>SUM(O147:O148)</f>
        <v>0</v>
      </c>
      <c r="P146" s="109">
        <f t="shared" ref="P146:CA146" si="387">SUM(P147:P148)</f>
        <v>0</v>
      </c>
      <c r="Q146" s="109">
        <f t="shared" si="387"/>
        <v>0</v>
      </c>
      <c r="R146" s="109">
        <f t="shared" si="387"/>
        <v>0</v>
      </c>
      <c r="S146" s="109">
        <f t="shared" si="387"/>
        <v>0</v>
      </c>
      <c r="T146" s="109">
        <f t="shared" si="387"/>
        <v>0</v>
      </c>
      <c r="U146" s="109">
        <f t="shared" si="387"/>
        <v>0</v>
      </c>
      <c r="V146" s="109">
        <f t="shared" si="387"/>
        <v>0</v>
      </c>
      <c r="W146" s="109">
        <f t="shared" si="387"/>
        <v>0</v>
      </c>
      <c r="X146" s="109">
        <f t="shared" si="387"/>
        <v>0</v>
      </c>
      <c r="Y146" s="109">
        <f t="shared" si="387"/>
        <v>0</v>
      </c>
      <c r="Z146" s="109">
        <f t="shared" si="387"/>
        <v>0</v>
      </c>
      <c r="AA146" s="109">
        <f t="shared" si="387"/>
        <v>0</v>
      </c>
      <c r="AB146" s="109">
        <f t="shared" si="387"/>
        <v>0</v>
      </c>
      <c r="AC146" s="109">
        <f t="shared" si="387"/>
        <v>0</v>
      </c>
      <c r="AD146" s="109">
        <f t="shared" si="387"/>
        <v>0</v>
      </c>
      <c r="AE146" s="109">
        <f t="shared" si="387"/>
        <v>0</v>
      </c>
      <c r="AF146" s="109">
        <f t="shared" si="387"/>
        <v>0</v>
      </c>
      <c r="AG146" s="109">
        <f t="shared" si="387"/>
        <v>0</v>
      </c>
      <c r="AH146" s="109">
        <f t="shared" si="387"/>
        <v>0</v>
      </c>
      <c r="AI146" s="109">
        <f t="shared" si="387"/>
        <v>0</v>
      </c>
      <c r="AJ146" s="109">
        <f t="shared" si="387"/>
        <v>0</v>
      </c>
      <c r="AK146" s="109">
        <f t="shared" si="387"/>
        <v>0</v>
      </c>
      <c r="AL146" s="109">
        <f t="shared" si="387"/>
        <v>0</v>
      </c>
      <c r="AM146" s="109">
        <f t="shared" si="387"/>
        <v>0</v>
      </c>
      <c r="AN146" s="109">
        <f t="shared" si="387"/>
        <v>0</v>
      </c>
      <c r="AO146" s="109">
        <f t="shared" si="387"/>
        <v>0</v>
      </c>
      <c r="AP146" s="109">
        <f t="shared" si="387"/>
        <v>0</v>
      </c>
      <c r="AQ146" s="109">
        <f t="shared" si="387"/>
        <v>15</v>
      </c>
      <c r="AR146" s="109">
        <f t="shared" si="387"/>
        <v>398415.08</v>
      </c>
      <c r="AS146" s="109">
        <f t="shared" si="387"/>
        <v>0</v>
      </c>
      <c r="AT146" s="109">
        <f t="shared" si="387"/>
        <v>0</v>
      </c>
      <c r="AU146" s="109">
        <f t="shared" si="387"/>
        <v>0</v>
      </c>
      <c r="AV146" s="109">
        <f t="shared" si="387"/>
        <v>0</v>
      </c>
      <c r="AW146" s="109">
        <f t="shared" si="387"/>
        <v>0</v>
      </c>
      <c r="AX146" s="109">
        <f t="shared" si="387"/>
        <v>0</v>
      </c>
      <c r="AY146" s="109">
        <f t="shared" si="387"/>
        <v>0</v>
      </c>
      <c r="AZ146" s="109">
        <f t="shared" si="387"/>
        <v>0</v>
      </c>
      <c r="BA146" s="109">
        <f t="shared" si="387"/>
        <v>0</v>
      </c>
      <c r="BB146" s="109">
        <f t="shared" si="387"/>
        <v>0</v>
      </c>
      <c r="BC146" s="109">
        <f t="shared" si="387"/>
        <v>0</v>
      </c>
      <c r="BD146" s="109">
        <f t="shared" si="387"/>
        <v>0</v>
      </c>
      <c r="BE146" s="109">
        <f t="shared" si="387"/>
        <v>0</v>
      </c>
      <c r="BF146" s="109">
        <f t="shared" si="387"/>
        <v>0</v>
      </c>
      <c r="BG146" s="109">
        <f t="shared" si="387"/>
        <v>0</v>
      </c>
      <c r="BH146" s="109">
        <f t="shared" si="387"/>
        <v>0</v>
      </c>
      <c r="BI146" s="109">
        <f t="shared" si="387"/>
        <v>0</v>
      </c>
      <c r="BJ146" s="109">
        <f t="shared" si="387"/>
        <v>0</v>
      </c>
      <c r="BK146" s="109">
        <f t="shared" si="387"/>
        <v>0</v>
      </c>
      <c r="BL146" s="109">
        <f t="shared" si="387"/>
        <v>0</v>
      </c>
      <c r="BM146" s="109">
        <f t="shared" si="387"/>
        <v>0</v>
      </c>
      <c r="BN146" s="109">
        <f t="shared" si="387"/>
        <v>0</v>
      </c>
      <c r="BO146" s="109">
        <f t="shared" si="387"/>
        <v>0</v>
      </c>
      <c r="BP146" s="109">
        <f t="shared" si="387"/>
        <v>0</v>
      </c>
      <c r="BQ146" s="109">
        <f t="shared" si="387"/>
        <v>413</v>
      </c>
      <c r="BR146" s="109">
        <f t="shared" si="387"/>
        <v>7161145.7680000002</v>
      </c>
      <c r="BS146" s="109">
        <f t="shared" si="387"/>
        <v>0</v>
      </c>
      <c r="BT146" s="109">
        <f t="shared" si="387"/>
        <v>0</v>
      </c>
      <c r="BU146" s="109">
        <f t="shared" si="387"/>
        <v>0</v>
      </c>
      <c r="BV146" s="109">
        <f t="shared" si="387"/>
        <v>0</v>
      </c>
      <c r="BW146" s="109">
        <f t="shared" si="387"/>
        <v>0</v>
      </c>
      <c r="BX146" s="109">
        <f t="shared" si="387"/>
        <v>0</v>
      </c>
      <c r="BY146" s="109">
        <f t="shared" si="387"/>
        <v>0</v>
      </c>
      <c r="BZ146" s="109">
        <f t="shared" si="387"/>
        <v>0</v>
      </c>
      <c r="CA146" s="109">
        <f t="shared" si="387"/>
        <v>0</v>
      </c>
      <c r="CB146" s="109">
        <f t="shared" ref="CB146:EM146" si="388">SUM(CB147:CB148)</f>
        <v>0</v>
      </c>
      <c r="CC146" s="109">
        <f t="shared" si="388"/>
        <v>0</v>
      </c>
      <c r="CD146" s="109">
        <f t="shared" si="388"/>
        <v>0</v>
      </c>
      <c r="CE146" s="109">
        <f t="shared" si="388"/>
        <v>0</v>
      </c>
      <c r="CF146" s="109">
        <f t="shared" si="388"/>
        <v>0</v>
      </c>
      <c r="CG146" s="109">
        <f t="shared" si="388"/>
        <v>0</v>
      </c>
      <c r="CH146" s="109">
        <f t="shared" si="388"/>
        <v>0</v>
      </c>
      <c r="CI146" s="109">
        <f t="shared" si="388"/>
        <v>0</v>
      </c>
      <c r="CJ146" s="109">
        <f t="shared" si="388"/>
        <v>0</v>
      </c>
      <c r="CK146" s="109">
        <f t="shared" si="388"/>
        <v>0</v>
      </c>
      <c r="CL146" s="109">
        <f t="shared" si="388"/>
        <v>0</v>
      </c>
      <c r="CM146" s="109">
        <f t="shared" si="388"/>
        <v>0</v>
      </c>
      <c r="CN146" s="109">
        <f t="shared" si="388"/>
        <v>0</v>
      </c>
      <c r="CO146" s="109">
        <f t="shared" si="388"/>
        <v>0</v>
      </c>
      <c r="CP146" s="109">
        <f t="shared" si="388"/>
        <v>0</v>
      </c>
      <c r="CQ146" s="109">
        <f t="shared" si="388"/>
        <v>0</v>
      </c>
      <c r="CR146" s="109">
        <f t="shared" si="388"/>
        <v>0</v>
      </c>
      <c r="CS146" s="109">
        <f t="shared" si="388"/>
        <v>0</v>
      </c>
      <c r="CT146" s="109">
        <f t="shared" si="388"/>
        <v>0</v>
      </c>
      <c r="CU146" s="109">
        <f t="shared" si="388"/>
        <v>7</v>
      </c>
      <c r="CV146" s="109">
        <f t="shared" si="388"/>
        <v>145650.42240000001</v>
      </c>
      <c r="CW146" s="109">
        <f t="shared" si="388"/>
        <v>0</v>
      </c>
      <c r="CX146" s="109">
        <f t="shared" si="388"/>
        <v>0</v>
      </c>
      <c r="CY146" s="109">
        <f t="shared" si="388"/>
        <v>0</v>
      </c>
      <c r="CZ146" s="109">
        <f t="shared" si="388"/>
        <v>0</v>
      </c>
      <c r="DA146" s="109">
        <f t="shared" si="388"/>
        <v>0</v>
      </c>
      <c r="DB146" s="109">
        <f t="shared" si="388"/>
        <v>0</v>
      </c>
      <c r="DC146" s="109">
        <f t="shared" si="388"/>
        <v>171</v>
      </c>
      <c r="DD146" s="109">
        <f t="shared" si="388"/>
        <v>3591229.7567999996</v>
      </c>
      <c r="DE146" s="109">
        <f t="shared" si="388"/>
        <v>0</v>
      </c>
      <c r="DF146" s="109">
        <f t="shared" si="388"/>
        <v>0</v>
      </c>
      <c r="DG146" s="109">
        <f t="shared" si="388"/>
        <v>0</v>
      </c>
      <c r="DH146" s="109">
        <f t="shared" si="388"/>
        <v>0</v>
      </c>
      <c r="DI146" s="109">
        <f t="shared" si="388"/>
        <v>1</v>
      </c>
      <c r="DJ146" s="109">
        <f t="shared" si="388"/>
        <v>20807.2032</v>
      </c>
      <c r="DK146" s="109">
        <f t="shared" si="388"/>
        <v>0</v>
      </c>
      <c r="DL146" s="109">
        <f t="shared" si="388"/>
        <v>0</v>
      </c>
      <c r="DM146" s="109">
        <f t="shared" si="388"/>
        <v>0</v>
      </c>
      <c r="DN146" s="109">
        <f t="shared" si="388"/>
        <v>0</v>
      </c>
      <c r="DO146" s="109">
        <f t="shared" si="388"/>
        <v>0</v>
      </c>
      <c r="DP146" s="109">
        <f t="shared" si="388"/>
        <v>0</v>
      </c>
      <c r="DQ146" s="109">
        <f t="shared" si="388"/>
        <v>0</v>
      </c>
      <c r="DR146" s="109">
        <f t="shared" si="388"/>
        <v>0</v>
      </c>
      <c r="DS146" s="109">
        <f t="shared" si="388"/>
        <v>1</v>
      </c>
      <c r="DT146" s="109">
        <f t="shared" si="388"/>
        <v>20807.2032</v>
      </c>
      <c r="DU146" s="109">
        <f t="shared" si="388"/>
        <v>0</v>
      </c>
      <c r="DV146" s="109">
        <f t="shared" si="388"/>
        <v>0</v>
      </c>
      <c r="DW146" s="109">
        <f t="shared" si="388"/>
        <v>0</v>
      </c>
      <c r="DX146" s="109">
        <f t="shared" si="388"/>
        <v>0</v>
      </c>
      <c r="DY146" s="109">
        <f t="shared" si="388"/>
        <v>0</v>
      </c>
      <c r="DZ146" s="109">
        <f t="shared" si="388"/>
        <v>0</v>
      </c>
      <c r="EA146" s="109">
        <f t="shared" si="388"/>
        <v>0</v>
      </c>
      <c r="EB146" s="109">
        <f t="shared" si="388"/>
        <v>0</v>
      </c>
      <c r="EC146" s="109">
        <f t="shared" si="388"/>
        <v>0</v>
      </c>
      <c r="ED146" s="109">
        <f t="shared" si="388"/>
        <v>0</v>
      </c>
      <c r="EE146" s="109">
        <f t="shared" si="388"/>
        <v>0</v>
      </c>
      <c r="EF146" s="109">
        <f t="shared" si="388"/>
        <v>0</v>
      </c>
      <c r="EG146" s="109">
        <f t="shared" si="388"/>
        <v>0</v>
      </c>
      <c r="EH146" s="109">
        <f t="shared" si="388"/>
        <v>0</v>
      </c>
      <c r="EI146" s="109">
        <f t="shared" si="388"/>
        <v>0</v>
      </c>
      <c r="EJ146" s="109">
        <f t="shared" si="388"/>
        <v>0</v>
      </c>
      <c r="EK146" s="109">
        <f t="shared" si="388"/>
        <v>0</v>
      </c>
      <c r="EL146" s="109">
        <f t="shared" si="388"/>
        <v>0</v>
      </c>
      <c r="EM146" s="109">
        <f t="shared" si="388"/>
        <v>0</v>
      </c>
      <c r="EN146" s="109">
        <f t="shared" ref="EN146:ER146" si="389">SUM(EN147:EN148)</f>
        <v>0</v>
      </c>
      <c r="EO146" s="109"/>
      <c r="EP146" s="109"/>
      <c r="EQ146" s="109">
        <f t="shared" si="389"/>
        <v>608</v>
      </c>
      <c r="ER146" s="109">
        <f t="shared" si="389"/>
        <v>11338055.433599999</v>
      </c>
    </row>
    <row r="147" spans="1:148" s="1" customFormat="1" ht="30" customHeight="1" x14ac:dyDescent="0.25">
      <c r="A147" s="55"/>
      <c r="B147" s="53">
        <v>115</v>
      </c>
      <c r="C147" s="56" t="s">
        <v>425</v>
      </c>
      <c r="D147" s="131" t="s">
        <v>426</v>
      </c>
      <c r="E147" s="58">
        <v>13916</v>
      </c>
      <c r="F147" s="59">
        <v>2.31</v>
      </c>
      <c r="G147" s="60"/>
      <c r="H147" s="61">
        <v>1</v>
      </c>
      <c r="I147" s="107"/>
      <c r="J147" s="107"/>
      <c r="K147" s="101">
        <v>1.4</v>
      </c>
      <c r="L147" s="101">
        <v>1.68</v>
      </c>
      <c r="M147" s="101">
        <v>2.23</v>
      </c>
      <c r="N147" s="104">
        <v>2.57</v>
      </c>
      <c r="O147" s="63"/>
      <c r="P147" s="64">
        <f>O147*E147*F147*H147*K147*$P$10</f>
        <v>0</v>
      </c>
      <c r="Q147" s="65"/>
      <c r="R147" s="64">
        <f>Q147*E147*F147*H147*K147*$R$10</f>
        <v>0</v>
      </c>
      <c r="S147" s="65"/>
      <c r="T147" s="65">
        <f>S147*E147*F147*H147*K147*$T$10</f>
        <v>0</v>
      </c>
      <c r="U147" s="63"/>
      <c r="V147" s="64">
        <f>SUM(U147*E147*F147*H147*K147*$V$10)</f>
        <v>0</v>
      </c>
      <c r="W147" s="63"/>
      <c r="X147" s="65">
        <f>SUM(W147*E147*F147*H147*K147*$X$10)</f>
        <v>0</v>
      </c>
      <c r="Y147" s="63"/>
      <c r="Z147" s="64">
        <f>SUM(Y147*E147*F147*H147*K147*$Z$10)</f>
        <v>0</v>
      </c>
      <c r="AA147" s="65"/>
      <c r="AB147" s="64">
        <f>SUM(AA147*E147*F147*H147*K147*$AB$10)</f>
        <v>0</v>
      </c>
      <c r="AC147" s="64"/>
      <c r="AD147" s="64"/>
      <c r="AE147" s="65"/>
      <c r="AF147" s="64">
        <f>SUM(AE147*E147*F147*H147*K147*$AF$10)</f>
        <v>0</v>
      </c>
      <c r="AG147" s="65"/>
      <c r="AH147" s="64">
        <f>SUM(AG147*E147*F147*H147*L147*$AH$10)</f>
        <v>0</v>
      </c>
      <c r="AI147" s="65">
        <v>0</v>
      </c>
      <c r="AJ147" s="64">
        <f>SUM(AI147*E147*F147*H147*L147*$AJ$10)</f>
        <v>0</v>
      </c>
      <c r="AK147" s="63"/>
      <c r="AL147" s="64">
        <f>SUM(AK147*E147*F147*H147*K147*$AL$10)</f>
        <v>0</v>
      </c>
      <c r="AM147" s="65"/>
      <c r="AN147" s="65">
        <f>SUM(AM147*E147*F147*H147*K147*$AN$10)</f>
        <v>0</v>
      </c>
      <c r="AO147" s="63"/>
      <c r="AP147" s="64">
        <f>SUM(AO147*E147*F147*H147*K147*$AP$10)</f>
        <v>0</v>
      </c>
      <c r="AQ147" s="63">
        <v>5</v>
      </c>
      <c r="AR147" s="64">
        <f>SUM(AQ147*E147*F147*H147*K147*$AR$10)</f>
        <v>225021.72</v>
      </c>
      <c r="AS147" s="65"/>
      <c r="AT147" s="64">
        <f>SUM(E147*F147*H147*K147*AS147*$AT$10)</f>
        <v>0</v>
      </c>
      <c r="AU147" s="65"/>
      <c r="AV147" s="64">
        <f>SUM(AU147*E147*F147*H147*K147*$AV$10)</f>
        <v>0</v>
      </c>
      <c r="AW147" s="63"/>
      <c r="AX147" s="64">
        <f>SUM(AW147*E147*F147*H147*K147*$AX$10)</f>
        <v>0</v>
      </c>
      <c r="AY147" s="63"/>
      <c r="AZ147" s="65">
        <f>SUM(AY147*E147*F147*H147*K147*$AZ$10)</f>
        <v>0</v>
      </c>
      <c r="BA147" s="63"/>
      <c r="BB147" s="64">
        <f>SUM(BA147*E147*F147*H147*K147*$BB$10)</f>
        <v>0</v>
      </c>
      <c r="BC147" s="63"/>
      <c r="BD147" s="64">
        <f>SUM(BC147*E147*F147*H147*K147*$BD$10)</f>
        <v>0</v>
      </c>
      <c r="BE147" s="63"/>
      <c r="BF147" s="64">
        <f>SUM(BE147*E147*F147*H147*K147*$BF$10)</f>
        <v>0</v>
      </c>
      <c r="BG147" s="63"/>
      <c r="BH147" s="64">
        <f>SUM(BG147*E147*F147*H147*K147*$BH$10)</f>
        <v>0</v>
      </c>
      <c r="BI147" s="63"/>
      <c r="BJ147" s="64">
        <f>BI147*E147*F147*H147*K147*$BJ$10</f>
        <v>0</v>
      </c>
      <c r="BK147" s="63"/>
      <c r="BL147" s="64">
        <f>BK147*E147*F147*H147*K147*$BL$10</f>
        <v>0</v>
      </c>
      <c r="BM147" s="63"/>
      <c r="BN147" s="64">
        <f>BM147*E147*F147*H147*K147*$BN$10</f>
        <v>0</v>
      </c>
      <c r="BO147" s="63"/>
      <c r="BP147" s="64">
        <f>SUM(BO147*E147*F147*H147*K147*$BP$10)</f>
        <v>0</v>
      </c>
      <c r="BQ147" s="63"/>
      <c r="BR147" s="64">
        <f>SUM(BQ147*E147*F147*H147*K147*$BR$10)</f>
        <v>0</v>
      </c>
      <c r="BS147" s="63"/>
      <c r="BT147" s="64">
        <f>SUM(BS147*E147*F147*H147*K147*$BT$10)</f>
        <v>0</v>
      </c>
      <c r="BU147" s="63"/>
      <c r="BV147" s="64">
        <f>SUM(BU147*E147*F147*H147*K147*$BV$10)</f>
        <v>0</v>
      </c>
      <c r="BW147" s="63"/>
      <c r="BX147" s="64">
        <f>SUM(BW147*E147*F147*H147*K147*$BX$10)</f>
        <v>0</v>
      </c>
      <c r="BY147" s="67"/>
      <c r="BZ147" s="68">
        <f>BY147*E147*F147*H147*K147*$BZ$10</f>
        <v>0</v>
      </c>
      <c r="CA147" s="63"/>
      <c r="CB147" s="64">
        <f>SUM(CA147*E147*F147*H147*K147*$CB$10)</f>
        <v>0</v>
      </c>
      <c r="CC147" s="65"/>
      <c r="CD147" s="64">
        <f>SUM(CC147*E147*F147*H147*K147*$CD$10)</f>
        <v>0</v>
      </c>
      <c r="CE147" s="63"/>
      <c r="CF147" s="64">
        <f>SUM(CE147*E147*F147*H147*K147*$CF$10)</f>
        <v>0</v>
      </c>
      <c r="CG147" s="63"/>
      <c r="CH147" s="64">
        <f>SUM(CG147*E147*F147*H147*K147*$CH$10)</f>
        <v>0</v>
      </c>
      <c r="CI147" s="63"/>
      <c r="CJ147" s="64">
        <f>CI147*E147*F147*H147*K147*$CJ$10</f>
        <v>0</v>
      </c>
      <c r="CK147" s="63"/>
      <c r="CL147" s="64">
        <f>SUM(CK147*E147*F147*H147*K147*$CL$10)</f>
        <v>0</v>
      </c>
      <c r="CM147" s="65"/>
      <c r="CN147" s="64">
        <f>SUM(CM147*E147*F147*H147*L147*$CN$10)</f>
        <v>0</v>
      </c>
      <c r="CO147" s="63"/>
      <c r="CP147" s="64">
        <f>SUM(CO147*E147*F147*H147*L147*$CP$10)</f>
        <v>0</v>
      </c>
      <c r="CQ147" s="63"/>
      <c r="CR147" s="64">
        <f>SUM(CQ147*E147*F147*H147*L147*$CR$10)</f>
        <v>0</v>
      </c>
      <c r="CS147" s="65"/>
      <c r="CT147" s="64">
        <f>SUM(CS147*E147*F147*H147*L147*$CT$10)</f>
        <v>0</v>
      </c>
      <c r="CU147" s="65"/>
      <c r="CV147" s="64">
        <f>SUM(CU147*E147*F147*H147*L147*$CV$10)</f>
        <v>0</v>
      </c>
      <c r="CW147" s="65"/>
      <c r="CX147" s="64">
        <f>SUM(CW147*E147*F147*H147*L147*$CX$10)</f>
        <v>0</v>
      </c>
      <c r="CY147" s="63"/>
      <c r="CZ147" s="64">
        <f>SUM(CY147*E147*F147*H147*L147*$CZ$10)</f>
        <v>0</v>
      </c>
      <c r="DA147" s="63"/>
      <c r="DB147" s="64">
        <f>SUM(DA147*E147*F147*H147*L147*$DB$10)</f>
        <v>0</v>
      </c>
      <c r="DC147" s="63">
        <v>1</v>
      </c>
      <c r="DD147" s="64">
        <f>SUM(DC147*E147*F147*H147*L147*$DD$10)</f>
        <v>54005.212799999994</v>
      </c>
      <c r="DE147" s="65"/>
      <c r="DF147" s="64">
        <f>SUM(DE147*E147*F147*H147*L147*$DF$10)</f>
        <v>0</v>
      </c>
      <c r="DG147" s="63"/>
      <c r="DH147" s="64">
        <f>SUM(DG147*E147*F147*H147*L147*$DH$10)</f>
        <v>0</v>
      </c>
      <c r="DI147" s="63"/>
      <c r="DJ147" s="64">
        <f>SUM(DI147*E147*F147*H147*L147*$DJ$10)</f>
        <v>0</v>
      </c>
      <c r="DK147" s="63"/>
      <c r="DL147" s="64">
        <f>SUM(DK147*E147*F147*H147*L147*$DL$10)</f>
        <v>0</v>
      </c>
      <c r="DM147" s="63"/>
      <c r="DN147" s="65">
        <f>SUM(DM147*E147*F147*H147*L147*$DN$10)</f>
        <v>0</v>
      </c>
      <c r="DO147" s="63"/>
      <c r="DP147" s="64">
        <f>SUM(DO147*E147*F147*H147*L147*$DP$10)</f>
        <v>0</v>
      </c>
      <c r="DQ147" s="63"/>
      <c r="DR147" s="64">
        <f>DQ147*E147*F147*H147*L147*$DR$10</f>
        <v>0</v>
      </c>
      <c r="DS147" s="63"/>
      <c r="DT147" s="64">
        <f>SUM(DS147*E147*F147*H147*L147*$DT$10)</f>
        <v>0</v>
      </c>
      <c r="DU147" s="63"/>
      <c r="DV147" s="64">
        <f>SUM(DU147*E147*F147*H147*L147*$DV$10)</f>
        <v>0</v>
      </c>
      <c r="DW147" s="63"/>
      <c r="DX147" s="64">
        <f>SUM(DW147*E147*F147*H147*M147*$DX$10)</f>
        <v>0</v>
      </c>
      <c r="DY147" s="63"/>
      <c r="DZ147" s="64">
        <f>SUM(DY147*E147*F147*H147*N147*$DZ$10)</f>
        <v>0</v>
      </c>
      <c r="EA147" s="63"/>
      <c r="EB147" s="64">
        <f>SUM(EA147*E147*F147*H147*K147*$EB$10)</f>
        <v>0</v>
      </c>
      <c r="EC147" s="63"/>
      <c r="ED147" s="64">
        <f>SUM(EC147*E147*F147*H147*K147*$ED$10)</f>
        <v>0</v>
      </c>
      <c r="EE147" s="63"/>
      <c r="EF147" s="64">
        <f>SUM(EE147*E147*F147*H147*K147*$EF$10)</f>
        <v>0</v>
      </c>
      <c r="EG147" s="63"/>
      <c r="EH147" s="64">
        <f>SUM(EG147*E147*F147*H147*K147*$EH$10)</f>
        <v>0</v>
      </c>
      <c r="EI147" s="63"/>
      <c r="EJ147" s="64">
        <f>EI147*E147*F147*H147*K147*$EJ$10</f>
        <v>0</v>
      </c>
      <c r="EK147" s="63"/>
      <c r="EL147" s="64">
        <f>EK147*E147*F147*H147*K147*$EL$10</f>
        <v>0</v>
      </c>
      <c r="EM147" s="63"/>
      <c r="EN147" s="64"/>
      <c r="EO147" s="69"/>
      <c r="EP147" s="69"/>
      <c r="EQ147" s="70">
        <f>SUM(O147,Y147,Q147,S147,AA147,U147,W147,AE147,AG147,AI147,AK147,AM147,AS147,AU147,AW147,AQ147,CM147,CS147,CW147,CA147,CC147,DC147,DE147,DG147,DI147,DK147,DM147,DO147,AY147,AO147,BA147,BC147,BE147,BG147,BI147,BK147,BM147,BO147,BQ147,BS147,BU147,EE147,EG147,EA147,EC147,BW147,BY147,CU147,CO147,CQ147,CY147,DA147,CE147,CG147,CI147,CK147,DQ147,DS147,DU147,DW147,DY147,EI147,EK147,EM147)</f>
        <v>6</v>
      </c>
      <c r="ER147" s="70">
        <f>SUM(P147,Z147,R147,T147,AB147,V147,X147,AF147,AH147,AJ147,AL147,AN147,AT147,AV147,AX147,AR147,CN147,CT147,CX147,CB147,CD147,DD147,DF147,DH147,DJ147,DL147,DN147,DP147,AZ147,AP147,BB147,BD147,BF147,BH147,BJ147,BL147,BN147,BP147,BR147,BT147,BV147,EF147,EH147,EB147,ED147,BX147,BZ147,CV147,CP147,CR147,CZ147,DB147,CF147,CH147,CJ147,CL147,DR147,DT147,DV147,DX147,DZ147,EJ147,EL147,EN147)</f>
        <v>279026.93280000001</v>
      </c>
    </row>
    <row r="148" spans="1:148" s="110" customFormat="1" ht="15.75" customHeight="1" x14ac:dyDescent="0.25">
      <c r="A148" s="53"/>
      <c r="B148" s="53">
        <v>116</v>
      </c>
      <c r="C148" s="56" t="s">
        <v>427</v>
      </c>
      <c r="D148" s="131" t="s">
        <v>428</v>
      </c>
      <c r="E148" s="58">
        <v>13916</v>
      </c>
      <c r="F148" s="146">
        <v>0.89</v>
      </c>
      <c r="G148" s="60"/>
      <c r="H148" s="102">
        <v>1</v>
      </c>
      <c r="I148" s="103"/>
      <c r="J148" s="103"/>
      <c r="K148" s="101">
        <v>1.4</v>
      </c>
      <c r="L148" s="101">
        <v>1.68</v>
      </c>
      <c r="M148" s="101">
        <v>2.23</v>
      </c>
      <c r="N148" s="104">
        <v>2.57</v>
      </c>
      <c r="O148" s="63"/>
      <c r="P148" s="64">
        <f>O148*E148*F148*H148*K148*$P$10</f>
        <v>0</v>
      </c>
      <c r="Q148" s="105"/>
      <c r="R148" s="64">
        <f>Q148*E148*F148*H148*K148*$R$10</f>
        <v>0</v>
      </c>
      <c r="S148" s="65"/>
      <c r="T148" s="65">
        <f>S148*E148*F148*H148*K148*$T$10</f>
        <v>0</v>
      </c>
      <c r="U148" s="63"/>
      <c r="V148" s="64">
        <f>SUM(U148*E148*F148*H148*K148*$V$10)</f>
        <v>0</v>
      </c>
      <c r="W148" s="63"/>
      <c r="X148" s="65">
        <f>SUM(W148*E148*F148*H148*K148*$X$10)</f>
        <v>0</v>
      </c>
      <c r="Y148" s="63"/>
      <c r="Z148" s="64">
        <f>SUM(Y148*E148*F148*H148*K148*$Z$10)</f>
        <v>0</v>
      </c>
      <c r="AA148" s="65"/>
      <c r="AB148" s="64">
        <f>SUM(AA148*E148*F148*H148*K148*$AB$10)</f>
        <v>0</v>
      </c>
      <c r="AC148" s="64"/>
      <c r="AD148" s="64"/>
      <c r="AE148" s="65"/>
      <c r="AF148" s="64">
        <f>SUM(AE148*E148*F148*H148*K148*$AF$10)</f>
        <v>0</v>
      </c>
      <c r="AG148" s="65"/>
      <c r="AH148" s="64">
        <f>SUM(AG148*E148*F148*H148*L148*$AH$10)</f>
        <v>0</v>
      </c>
      <c r="AI148" s="65"/>
      <c r="AJ148" s="64">
        <f>SUM(AI148*E148*F148*H148*L148*$AJ$10)</f>
        <v>0</v>
      </c>
      <c r="AK148" s="63"/>
      <c r="AL148" s="64">
        <f>SUM(AK148*E148*F148*H148*K148*$AL$10)</f>
        <v>0</v>
      </c>
      <c r="AM148" s="65"/>
      <c r="AN148" s="65">
        <f>SUM(AM148*E148*F148*H148*K148*$AN$10)</f>
        <v>0</v>
      </c>
      <c r="AO148" s="63"/>
      <c r="AP148" s="64">
        <f>SUM(AO148*E148*F148*H148*K148*$AP$10)</f>
        <v>0</v>
      </c>
      <c r="AQ148" s="63">
        <v>10</v>
      </c>
      <c r="AR148" s="64">
        <f>SUM(AQ148*E148*F148*H148*K148*$AR$10)</f>
        <v>173393.36000000002</v>
      </c>
      <c r="AS148" s="65"/>
      <c r="AT148" s="64">
        <f>SUM(E148*F148*H148*K148*AS148*$AT$10)</f>
        <v>0</v>
      </c>
      <c r="AU148" s="65"/>
      <c r="AV148" s="64">
        <f>SUM(AU148*E148*F148*H148*K148*$AV$10)</f>
        <v>0</v>
      </c>
      <c r="AW148" s="63"/>
      <c r="AX148" s="64">
        <f>SUM(AW148*E148*F148*H148*K148*$AX$10)</f>
        <v>0</v>
      </c>
      <c r="AY148" s="63"/>
      <c r="AZ148" s="65">
        <f>SUM(AY148*E148*F148*H148*K148*$AZ$10)</f>
        <v>0</v>
      </c>
      <c r="BA148" s="63"/>
      <c r="BB148" s="64">
        <f>SUM(BA148*E148*F148*H148*K148*$BB$10)</f>
        <v>0</v>
      </c>
      <c r="BC148" s="63"/>
      <c r="BD148" s="64">
        <f>SUM(BC148*E148*F148*H148*K148*$BD$10)</f>
        <v>0</v>
      </c>
      <c r="BE148" s="63"/>
      <c r="BF148" s="64">
        <f>SUM(BE148*E148*F148*H148*K148*$BF$10)</f>
        <v>0</v>
      </c>
      <c r="BG148" s="63"/>
      <c r="BH148" s="64">
        <f>SUM(BG148*E148*F148*H148*K148*$BH$10)</f>
        <v>0</v>
      </c>
      <c r="BI148" s="63"/>
      <c r="BJ148" s="64">
        <f>BI148*E148*F148*H148*K148*$BJ$10</f>
        <v>0</v>
      </c>
      <c r="BK148" s="63"/>
      <c r="BL148" s="64">
        <f>BK148*E148*F148*H148*K148*$BL$10</f>
        <v>0</v>
      </c>
      <c r="BM148" s="63"/>
      <c r="BN148" s="64">
        <f>BM148*E148*F148*H148*K148*$BN$10</f>
        <v>0</v>
      </c>
      <c r="BO148" s="63"/>
      <c r="BP148" s="64">
        <f>SUM(BO148*E148*F148*H148*K148*$BP$10)</f>
        <v>0</v>
      </c>
      <c r="BQ148" s="63">
        <v>413</v>
      </c>
      <c r="BR148" s="64">
        <f>SUM(BQ148*E148*F148*H148*K148*$BR$10)</f>
        <v>7161145.7680000002</v>
      </c>
      <c r="BS148" s="63"/>
      <c r="BT148" s="64">
        <f>SUM(BS148*E148*F148*H148*K148*$BT$10)</f>
        <v>0</v>
      </c>
      <c r="BU148" s="63"/>
      <c r="BV148" s="64">
        <f>SUM(BU148*E148*F148*H148*K148*$BV$10)</f>
        <v>0</v>
      </c>
      <c r="BW148" s="63"/>
      <c r="BX148" s="64">
        <f>SUM(BW148*E148*F148*H148*K148*$BX$10)</f>
        <v>0</v>
      </c>
      <c r="BY148" s="67"/>
      <c r="BZ148" s="68">
        <f>BY148*E148*F148*H148*K148*$BZ$10</f>
        <v>0</v>
      </c>
      <c r="CA148" s="63"/>
      <c r="CB148" s="64">
        <f>SUM(CA148*E148*F148*H148*K148*$CB$10)</f>
        <v>0</v>
      </c>
      <c r="CC148" s="65"/>
      <c r="CD148" s="64">
        <f>SUM(CC148*E148*F148*H148*K148*$CD$10)</f>
        <v>0</v>
      </c>
      <c r="CE148" s="63"/>
      <c r="CF148" s="64">
        <f>SUM(CE148*E148*F148*H148*K148*$CF$10)</f>
        <v>0</v>
      </c>
      <c r="CG148" s="63"/>
      <c r="CH148" s="64">
        <f>SUM(CG148*E148*F148*H148*K148*$CH$10)</f>
        <v>0</v>
      </c>
      <c r="CI148" s="63"/>
      <c r="CJ148" s="64">
        <f>CI148*E148*F148*H148*K148*$CJ$10</f>
        <v>0</v>
      </c>
      <c r="CK148" s="109"/>
      <c r="CL148" s="64">
        <f>SUM(CK148*E148*F148*H148*K148*$CL$10)</f>
        <v>0</v>
      </c>
      <c r="CM148" s="65"/>
      <c r="CN148" s="64">
        <f>SUM(CM148*E148*F148*H148*L148*$CN$10)</f>
        <v>0</v>
      </c>
      <c r="CO148" s="63"/>
      <c r="CP148" s="64">
        <f>SUM(CO148*E148*F148*H148*L148*$CP$10)</f>
        <v>0</v>
      </c>
      <c r="CQ148" s="63"/>
      <c r="CR148" s="64">
        <f>SUM(CQ148*E148*F148*H148*L148*$CR$10)</f>
        <v>0</v>
      </c>
      <c r="CS148" s="65"/>
      <c r="CT148" s="64">
        <f>SUM(CS148*E148*F148*H148*L148*$CT$10)</f>
        <v>0</v>
      </c>
      <c r="CU148" s="65">
        <v>7</v>
      </c>
      <c r="CV148" s="64">
        <f>SUM(CU148*E148*F148*H148*L148*$CV$10)</f>
        <v>145650.42240000001</v>
      </c>
      <c r="CW148" s="65"/>
      <c r="CX148" s="64">
        <f>SUM(CW148*E148*F148*H148*L148*$CX$10)</f>
        <v>0</v>
      </c>
      <c r="CY148" s="63"/>
      <c r="CZ148" s="64">
        <f>SUM(CY148*E148*F148*H148*L148*$CZ$10)</f>
        <v>0</v>
      </c>
      <c r="DA148" s="63"/>
      <c r="DB148" s="64">
        <f>SUM(DA148*E148*F148*H148*L148*$DB$10)</f>
        <v>0</v>
      </c>
      <c r="DC148" s="63">
        <v>170</v>
      </c>
      <c r="DD148" s="64">
        <f>SUM(DC148*E148*F148*H148*L148*$DD$10)</f>
        <v>3537224.5439999998</v>
      </c>
      <c r="DE148" s="65"/>
      <c r="DF148" s="64">
        <f>SUM(DE148*E148*F148*H148*L148*$DF$10)</f>
        <v>0</v>
      </c>
      <c r="DG148" s="63"/>
      <c r="DH148" s="64">
        <f>SUM(DG148*E148*F148*H148*L148*$DH$10)</f>
        <v>0</v>
      </c>
      <c r="DI148" s="63">
        <v>1</v>
      </c>
      <c r="DJ148" s="64">
        <f>SUM(DI148*E148*F148*H148*L148*$DJ$10)</f>
        <v>20807.2032</v>
      </c>
      <c r="DK148" s="63"/>
      <c r="DL148" s="64">
        <f>SUM(DK148*E148*F148*H148*L148*$DL$10)</f>
        <v>0</v>
      </c>
      <c r="DM148" s="63"/>
      <c r="DN148" s="65">
        <f>SUM(DM148*E148*F148*H148*L148*$DN$10)</f>
        <v>0</v>
      </c>
      <c r="DO148" s="63"/>
      <c r="DP148" s="64">
        <f>SUM(DO148*E148*F148*H148*L148*$DP$10)</f>
        <v>0</v>
      </c>
      <c r="DQ148" s="63"/>
      <c r="DR148" s="64">
        <f>DQ148*E148*F148*H148*L148*$DR$10</f>
        <v>0</v>
      </c>
      <c r="DS148" s="63">
        <v>1</v>
      </c>
      <c r="DT148" s="64">
        <f>SUM(DS148*E148*F148*H148*L148*$DT$10)</f>
        <v>20807.2032</v>
      </c>
      <c r="DU148" s="63"/>
      <c r="DV148" s="64">
        <f>SUM(DU148*E148*F148*H148*L148*$DV$10)</f>
        <v>0</v>
      </c>
      <c r="DW148" s="63"/>
      <c r="DX148" s="64">
        <f>SUM(DW148*E148*F148*H148*M148*$DX$10)</f>
        <v>0</v>
      </c>
      <c r="DY148" s="63"/>
      <c r="DZ148" s="64">
        <f>SUM(DY148*E148*F148*H148*N148*$DZ$10)</f>
        <v>0</v>
      </c>
      <c r="EA148" s="109"/>
      <c r="EB148" s="64">
        <f>SUM(EA148*E148*F148*H148*K148*$EB$10)</f>
        <v>0</v>
      </c>
      <c r="EC148" s="63"/>
      <c r="ED148" s="64">
        <f>SUM(EC148*E148*F148*H148*K148*$ED$10)</f>
        <v>0</v>
      </c>
      <c r="EE148" s="63"/>
      <c r="EF148" s="64">
        <f>SUM(EE148*E148*F148*H148*K148*$EF$10)</f>
        <v>0</v>
      </c>
      <c r="EG148" s="63"/>
      <c r="EH148" s="64">
        <f>SUM(EG148*E148*F148*H148*K148*$EH$10)</f>
        <v>0</v>
      </c>
      <c r="EI148" s="63"/>
      <c r="EJ148" s="64">
        <f>EI148*E148*F148*H148*K148*$EJ$10</f>
        <v>0</v>
      </c>
      <c r="EK148" s="63"/>
      <c r="EL148" s="64">
        <f>EK148*E148*F148*H148*K148*$EL$10</f>
        <v>0</v>
      </c>
      <c r="EM148" s="63"/>
      <c r="EN148" s="64"/>
      <c r="EO148" s="69"/>
      <c r="EP148" s="69"/>
      <c r="EQ148" s="70">
        <f>SUM(O148,Y148,Q148,S148,AA148,U148,W148,AE148,AG148,AI148,AK148,AM148,AS148,AU148,AW148,AQ148,CM148,CS148,CW148,CA148,CC148,DC148,DE148,DG148,DI148,DK148,DM148,DO148,AY148,AO148,BA148,BC148,BE148,BG148,BI148,BK148,BM148,BO148,BQ148,BS148,BU148,EE148,EG148,EA148,EC148,BW148,BY148,CU148,CO148,CQ148,CY148,DA148,CE148,CG148,CI148,CK148,DQ148,DS148,DU148,DW148,DY148,EI148,EK148,EM148)</f>
        <v>602</v>
      </c>
      <c r="ER148" s="70">
        <f>SUM(P148,Z148,R148,T148,AB148,V148,X148,AF148,AH148,AJ148,AL148,AN148,AT148,AV148,AX148,AR148,CN148,CT148,CX148,CB148,CD148,DD148,DF148,DH148,DJ148,DL148,DN148,DP148,AZ148,AP148,BB148,BD148,BF148,BH148,BJ148,BL148,BN148,BP148,BR148,BT148,BV148,EF148,EH148,EB148,ED148,BX148,BZ148,CV148,CP148,CR148,CZ148,DB148,CF148,CH148,CJ148,CL148,DR148,DT148,DV148,DX148,DZ148,EJ148,EL148,EN148)</f>
        <v>11059028.500799999</v>
      </c>
    </row>
    <row r="149" spans="1:148" s="110" customFormat="1" ht="15" x14ac:dyDescent="0.25">
      <c r="A149" s="55">
        <v>23</v>
      </c>
      <c r="B149" s="55"/>
      <c r="C149" s="56" t="s">
        <v>429</v>
      </c>
      <c r="D149" s="186" t="s">
        <v>430</v>
      </c>
      <c r="E149" s="58">
        <v>13916</v>
      </c>
      <c r="F149" s="181"/>
      <c r="G149" s="60"/>
      <c r="H149" s="54"/>
      <c r="I149" s="99"/>
      <c r="J149" s="99"/>
      <c r="K149" s="101">
        <v>1.4</v>
      </c>
      <c r="L149" s="101">
        <v>1.68</v>
      </c>
      <c r="M149" s="101">
        <v>2.23</v>
      </c>
      <c r="N149" s="104">
        <v>2.57</v>
      </c>
      <c r="O149" s="109">
        <f>O150</f>
        <v>0</v>
      </c>
      <c r="P149" s="109">
        <f t="shared" ref="P149:CA149" si="390">P150</f>
        <v>0</v>
      </c>
      <c r="Q149" s="109">
        <f t="shared" si="390"/>
        <v>0</v>
      </c>
      <c r="R149" s="109">
        <f t="shared" si="390"/>
        <v>0</v>
      </c>
      <c r="S149" s="109">
        <f t="shared" si="390"/>
        <v>0</v>
      </c>
      <c r="T149" s="109">
        <f t="shared" si="390"/>
        <v>0</v>
      </c>
      <c r="U149" s="109">
        <f t="shared" si="390"/>
        <v>0</v>
      </c>
      <c r="V149" s="109">
        <f t="shared" si="390"/>
        <v>0</v>
      </c>
      <c r="W149" s="109">
        <f t="shared" si="390"/>
        <v>0</v>
      </c>
      <c r="X149" s="109">
        <f t="shared" si="390"/>
        <v>0</v>
      </c>
      <c r="Y149" s="109">
        <f t="shared" si="390"/>
        <v>0</v>
      </c>
      <c r="Z149" s="109">
        <f t="shared" si="390"/>
        <v>0</v>
      </c>
      <c r="AA149" s="109">
        <f t="shared" si="390"/>
        <v>10</v>
      </c>
      <c r="AB149" s="109">
        <f t="shared" si="390"/>
        <v>175341.59999999998</v>
      </c>
      <c r="AC149" s="109">
        <f t="shared" si="390"/>
        <v>0</v>
      </c>
      <c r="AD149" s="109">
        <f t="shared" si="390"/>
        <v>0</v>
      </c>
      <c r="AE149" s="109">
        <f t="shared" si="390"/>
        <v>20</v>
      </c>
      <c r="AF149" s="109">
        <f t="shared" si="390"/>
        <v>350683.19999999995</v>
      </c>
      <c r="AG149" s="109">
        <f t="shared" si="390"/>
        <v>0</v>
      </c>
      <c r="AH149" s="109">
        <f t="shared" si="390"/>
        <v>0</v>
      </c>
      <c r="AI149" s="109">
        <f t="shared" si="390"/>
        <v>8</v>
      </c>
      <c r="AJ149" s="109">
        <f t="shared" si="390"/>
        <v>168327.93599999999</v>
      </c>
      <c r="AK149" s="109">
        <f t="shared" si="390"/>
        <v>0</v>
      </c>
      <c r="AL149" s="109">
        <f t="shared" si="390"/>
        <v>0</v>
      </c>
      <c r="AM149" s="109">
        <f t="shared" si="390"/>
        <v>0</v>
      </c>
      <c r="AN149" s="109">
        <f t="shared" si="390"/>
        <v>0</v>
      </c>
      <c r="AO149" s="109">
        <f t="shared" si="390"/>
        <v>0</v>
      </c>
      <c r="AP149" s="109">
        <f t="shared" si="390"/>
        <v>0</v>
      </c>
      <c r="AQ149" s="109">
        <f t="shared" si="390"/>
        <v>156</v>
      </c>
      <c r="AR149" s="109">
        <f t="shared" si="390"/>
        <v>2735328.96</v>
      </c>
      <c r="AS149" s="109">
        <f t="shared" si="390"/>
        <v>0</v>
      </c>
      <c r="AT149" s="109">
        <f t="shared" si="390"/>
        <v>0</v>
      </c>
      <c r="AU149" s="109">
        <f t="shared" si="390"/>
        <v>0</v>
      </c>
      <c r="AV149" s="109">
        <f t="shared" si="390"/>
        <v>0</v>
      </c>
      <c r="AW149" s="109">
        <f t="shared" si="390"/>
        <v>0</v>
      </c>
      <c r="AX149" s="109">
        <f t="shared" si="390"/>
        <v>0</v>
      </c>
      <c r="AY149" s="109">
        <f t="shared" si="390"/>
        <v>5</v>
      </c>
      <c r="AZ149" s="109">
        <f t="shared" si="390"/>
        <v>87670.799999999988</v>
      </c>
      <c r="BA149" s="109">
        <f t="shared" si="390"/>
        <v>40</v>
      </c>
      <c r="BB149" s="109">
        <f t="shared" si="390"/>
        <v>701366.39999999991</v>
      </c>
      <c r="BC149" s="109">
        <f t="shared" si="390"/>
        <v>4</v>
      </c>
      <c r="BD149" s="109">
        <f t="shared" si="390"/>
        <v>70136.639999999999</v>
      </c>
      <c r="BE149" s="109">
        <f t="shared" si="390"/>
        <v>0</v>
      </c>
      <c r="BF149" s="109">
        <f t="shared" si="390"/>
        <v>0</v>
      </c>
      <c r="BG149" s="109">
        <f t="shared" si="390"/>
        <v>52</v>
      </c>
      <c r="BH149" s="109">
        <f t="shared" si="390"/>
        <v>911776.32000000007</v>
      </c>
      <c r="BI149" s="109">
        <f t="shared" si="390"/>
        <v>16</v>
      </c>
      <c r="BJ149" s="109">
        <f t="shared" si="390"/>
        <v>280546.56</v>
      </c>
      <c r="BK149" s="109">
        <f t="shared" si="390"/>
        <v>0</v>
      </c>
      <c r="BL149" s="109">
        <f t="shared" si="390"/>
        <v>0</v>
      </c>
      <c r="BM149" s="109">
        <f t="shared" si="390"/>
        <v>0</v>
      </c>
      <c r="BN149" s="109">
        <f t="shared" si="390"/>
        <v>0</v>
      </c>
      <c r="BO149" s="109">
        <f t="shared" si="390"/>
        <v>350</v>
      </c>
      <c r="BP149" s="109">
        <f t="shared" si="390"/>
        <v>6136956</v>
      </c>
      <c r="BQ149" s="109">
        <f t="shared" si="390"/>
        <v>159</v>
      </c>
      <c r="BR149" s="109">
        <f t="shared" si="390"/>
        <v>2787931.44</v>
      </c>
      <c r="BS149" s="109">
        <f t="shared" si="390"/>
        <v>108</v>
      </c>
      <c r="BT149" s="109">
        <f t="shared" si="390"/>
        <v>1893689.2799999998</v>
      </c>
      <c r="BU149" s="109">
        <f t="shared" si="390"/>
        <v>366</v>
      </c>
      <c r="BV149" s="109">
        <f t="shared" si="390"/>
        <v>6417502.5600000005</v>
      </c>
      <c r="BW149" s="109">
        <f t="shared" si="390"/>
        <v>0</v>
      </c>
      <c r="BX149" s="109">
        <f t="shared" si="390"/>
        <v>0</v>
      </c>
      <c r="BY149" s="109">
        <f t="shared" si="390"/>
        <v>0</v>
      </c>
      <c r="BZ149" s="109">
        <f t="shared" si="390"/>
        <v>0</v>
      </c>
      <c r="CA149" s="109">
        <f t="shared" si="390"/>
        <v>115</v>
      </c>
      <c r="CB149" s="109">
        <f t="shared" ref="CB149:EM149" si="391">CB150</f>
        <v>2016428.4</v>
      </c>
      <c r="CC149" s="109">
        <f t="shared" si="391"/>
        <v>3</v>
      </c>
      <c r="CD149" s="109">
        <f t="shared" si="391"/>
        <v>52602.48</v>
      </c>
      <c r="CE149" s="109">
        <f t="shared" si="391"/>
        <v>56</v>
      </c>
      <c r="CF149" s="109">
        <f t="shared" si="391"/>
        <v>981912.96</v>
      </c>
      <c r="CG149" s="109">
        <f t="shared" si="391"/>
        <v>284</v>
      </c>
      <c r="CH149" s="109">
        <f t="shared" si="391"/>
        <v>4979701.4399999995</v>
      </c>
      <c r="CI149" s="109">
        <f t="shared" si="391"/>
        <v>92</v>
      </c>
      <c r="CJ149" s="109">
        <f t="shared" si="391"/>
        <v>1613142.72</v>
      </c>
      <c r="CK149" s="109">
        <f t="shared" si="391"/>
        <v>350</v>
      </c>
      <c r="CL149" s="109">
        <f t="shared" si="391"/>
        <v>6136956</v>
      </c>
      <c r="CM149" s="109">
        <f t="shared" si="391"/>
        <v>100</v>
      </c>
      <c r="CN149" s="109">
        <f t="shared" si="391"/>
        <v>2104099.1999999997</v>
      </c>
      <c r="CO149" s="109">
        <f t="shared" si="391"/>
        <v>0</v>
      </c>
      <c r="CP149" s="109">
        <f t="shared" si="391"/>
        <v>0</v>
      </c>
      <c r="CQ149" s="109">
        <f t="shared" si="391"/>
        <v>0</v>
      </c>
      <c r="CR149" s="109">
        <f t="shared" si="391"/>
        <v>0</v>
      </c>
      <c r="CS149" s="109">
        <f t="shared" si="391"/>
        <v>45</v>
      </c>
      <c r="CT149" s="109">
        <f t="shared" si="391"/>
        <v>946844.64</v>
      </c>
      <c r="CU149" s="109">
        <f t="shared" si="391"/>
        <v>25</v>
      </c>
      <c r="CV149" s="109">
        <f t="shared" si="391"/>
        <v>526024.79999999993</v>
      </c>
      <c r="CW149" s="109">
        <f t="shared" si="391"/>
        <v>0</v>
      </c>
      <c r="CX149" s="109">
        <f t="shared" si="391"/>
        <v>0</v>
      </c>
      <c r="CY149" s="109">
        <f t="shared" si="391"/>
        <v>0</v>
      </c>
      <c r="CZ149" s="109">
        <f t="shared" si="391"/>
        <v>0</v>
      </c>
      <c r="DA149" s="109">
        <f t="shared" si="391"/>
        <v>10</v>
      </c>
      <c r="DB149" s="109">
        <f t="shared" si="391"/>
        <v>210409.91999999998</v>
      </c>
      <c r="DC149" s="109">
        <f t="shared" si="391"/>
        <v>57</v>
      </c>
      <c r="DD149" s="109">
        <f t="shared" si="391"/>
        <v>1199336.544</v>
      </c>
      <c r="DE149" s="109">
        <f t="shared" si="391"/>
        <v>142</v>
      </c>
      <c r="DF149" s="109">
        <f t="shared" si="391"/>
        <v>2987820.8640000001</v>
      </c>
      <c r="DG149" s="109">
        <f t="shared" si="391"/>
        <v>0</v>
      </c>
      <c r="DH149" s="109">
        <f t="shared" si="391"/>
        <v>0</v>
      </c>
      <c r="DI149" s="109">
        <f t="shared" si="391"/>
        <v>275</v>
      </c>
      <c r="DJ149" s="109">
        <f t="shared" si="391"/>
        <v>5786272.7999999998</v>
      </c>
      <c r="DK149" s="109">
        <f t="shared" si="391"/>
        <v>22</v>
      </c>
      <c r="DL149" s="109">
        <f t="shared" si="391"/>
        <v>462901.82399999996</v>
      </c>
      <c r="DM149" s="109">
        <f t="shared" si="391"/>
        <v>30</v>
      </c>
      <c r="DN149" s="109">
        <f t="shared" si="391"/>
        <v>631229.76</v>
      </c>
      <c r="DO149" s="109">
        <f t="shared" si="391"/>
        <v>4</v>
      </c>
      <c r="DP149" s="109">
        <f t="shared" si="391"/>
        <v>84163.967999999993</v>
      </c>
      <c r="DQ149" s="109">
        <f t="shared" si="391"/>
        <v>0</v>
      </c>
      <c r="DR149" s="109">
        <f t="shared" si="391"/>
        <v>0</v>
      </c>
      <c r="DS149" s="109">
        <f t="shared" si="391"/>
        <v>10</v>
      </c>
      <c r="DT149" s="109">
        <f t="shared" si="391"/>
        <v>210409.91999999998</v>
      </c>
      <c r="DU149" s="109">
        <f t="shared" si="391"/>
        <v>4</v>
      </c>
      <c r="DV149" s="109">
        <f t="shared" si="391"/>
        <v>84163.967999999993</v>
      </c>
      <c r="DW149" s="109">
        <f t="shared" si="391"/>
        <v>10</v>
      </c>
      <c r="DX149" s="109">
        <f t="shared" si="391"/>
        <v>279294.12</v>
      </c>
      <c r="DY149" s="109">
        <f t="shared" si="391"/>
        <v>16</v>
      </c>
      <c r="DZ149" s="109">
        <f t="shared" si="391"/>
        <v>515003.32799999998</v>
      </c>
      <c r="EA149" s="109">
        <f t="shared" si="391"/>
        <v>0</v>
      </c>
      <c r="EB149" s="109">
        <f t="shared" si="391"/>
        <v>0</v>
      </c>
      <c r="EC149" s="109">
        <f t="shared" si="391"/>
        <v>0</v>
      </c>
      <c r="ED149" s="109">
        <f t="shared" si="391"/>
        <v>0</v>
      </c>
      <c r="EE149" s="109">
        <f t="shared" si="391"/>
        <v>0</v>
      </c>
      <c r="EF149" s="109">
        <f t="shared" si="391"/>
        <v>0</v>
      </c>
      <c r="EG149" s="109">
        <f t="shared" si="391"/>
        <v>0</v>
      </c>
      <c r="EH149" s="109">
        <f t="shared" si="391"/>
        <v>0</v>
      </c>
      <c r="EI149" s="109">
        <f t="shared" si="391"/>
        <v>0</v>
      </c>
      <c r="EJ149" s="109">
        <f t="shared" si="391"/>
        <v>0</v>
      </c>
      <c r="EK149" s="109">
        <f t="shared" si="391"/>
        <v>0</v>
      </c>
      <c r="EL149" s="109">
        <f t="shared" si="391"/>
        <v>0</v>
      </c>
      <c r="EM149" s="109">
        <f t="shared" si="391"/>
        <v>0</v>
      </c>
      <c r="EN149" s="109">
        <f t="shared" ref="EN149:ER149" si="392">EN150</f>
        <v>0</v>
      </c>
      <c r="EO149" s="109"/>
      <c r="EP149" s="109"/>
      <c r="EQ149" s="109">
        <f t="shared" si="392"/>
        <v>2944</v>
      </c>
      <c r="ER149" s="109">
        <f t="shared" si="392"/>
        <v>54525977.351999998</v>
      </c>
    </row>
    <row r="150" spans="1:148" s="110" customFormat="1" x14ac:dyDescent="0.25">
      <c r="A150" s="55"/>
      <c r="B150" s="55">
        <v>117</v>
      </c>
      <c r="C150" s="56" t="s">
        <v>431</v>
      </c>
      <c r="D150" s="130" t="s">
        <v>432</v>
      </c>
      <c r="E150" s="58">
        <v>13916</v>
      </c>
      <c r="F150" s="59">
        <v>0.9</v>
      </c>
      <c r="G150" s="60"/>
      <c r="H150" s="61">
        <v>1</v>
      </c>
      <c r="I150" s="107"/>
      <c r="J150" s="107"/>
      <c r="K150" s="101">
        <v>1.4</v>
      </c>
      <c r="L150" s="101">
        <v>1.68</v>
      </c>
      <c r="M150" s="101">
        <v>2.23</v>
      </c>
      <c r="N150" s="104">
        <v>2.57</v>
      </c>
      <c r="O150" s="63"/>
      <c r="P150" s="64">
        <f>O150*E150*F150*H150*K150*$P$10</f>
        <v>0</v>
      </c>
      <c r="Q150" s="105"/>
      <c r="R150" s="64">
        <f>Q150*E150*F150*H150*K150*$R$10</f>
        <v>0</v>
      </c>
      <c r="S150" s="65"/>
      <c r="T150" s="65">
        <f>S150*E150*F150*H150*K150*$T$10</f>
        <v>0</v>
      </c>
      <c r="U150" s="63"/>
      <c r="V150" s="64">
        <f>SUM(U150*E150*F150*H150*K150*$V$10)</f>
        <v>0</v>
      </c>
      <c r="W150" s="63"/>
      <c r="X150" s="65">
        <f>SUM(W150*E150*F150*H150*K150*$X$10)</f>
        <v>0</v>
      </c>
      <c r="Y150" s="63"/>
      <c r="Z150" s="64">
        <f>SUM(Y150*E150*F150*H150*K150*$Z$10)</f>
        <v>0</v>
      </c>
      <c r="AA150" s="65">
        <v>10</v>
      </c>
      <c r="AB150" s="64">
        <f>SUM(AA150*E150*F150*H150*K150*$AB$10)</f>
        <v>175341.59999999998</v>
      </c>
      <c r="AC150" s="64"/>
      <c r="AD150" s="64"/>
      <c r="AE150" s="65">
        <v>20</v>
      </c>
      <c r="AF150" s="64">
        <f>SUM(AE150*E150*F150*H150*K150*$AF$10)</f>
        <v>350683.19999999995</v>
      </c>
      <c r="AG150" s="65"/>
      <c r="AH150" s="64">
        <f>SUM(AG150*E150*F150*H150*L150*$AH$10)</f>
        <v>0</v>
      </c>
      <c r="AI150" s="65">
        <v>8</v>
      </c>
      <c r="AJ150" s="64">
        <f>SUM(AI150*E150*F150*H150*L150*$AJ$10)</f>
        <v>168327.93599999999</v>
      </c>
      <c r="AK150" s="63"/>
      <c r="AL150" s="64">
        <f>SUM(AK150*E150*F150*H150*K150*$AL$10)</f>
        <v>0</v>
      </c>
      <c r="AM150" s="65"/>
      <c r="AN150" s="65">
        <f>SUM(AM150*E150*F150*H150*K150*$AN$10)</f>
        <v>0</v>
      </c>
      <c r="AO150" s="63"/>
      <c r="AP150" s="64">
        <f>SUM(AO150*E150*F150*H150*K150*$AP$10)</f>
        <v>0</v>
      </c>
      <c r="AQ150" s="63">
        <v>156</v>
      </c>
      <c r="AR150" s="64">
        <f>SUM(AQ150*E150*F150*H150*K150*$AR$10)</f>
        <v>2735328.96</v>
      </c>
      <c r="AS150" s="65"/>
      <c r="AT150" s="64">
        <f>SUM(E150*F150*H150*K150*AS150*$AT$10)</f>
        <v>0</v>
      </c>
      <c r="AU150" s="65"/>
      <c r="AV150" s="64">
        <f>SUM(AU150*E150*F150*H150*K150*$AV$10)</f>
        <v>0</v>
      </c>
      <c r="AW150" s="63"/>
      <c r="AX150" s="64">
        <f>SUM(AW150*E150*F150*H150*K150*$AX$10)</f>
        <v>0</v>
      </c>
      <c r="AY150" s="63">
        <v>5</v>
      </c>
      <c r="AZ150" s="65">
        <f>SUM(AY150*E150*F150*H150*K150*$AZ$10)</f>
        <v>87670.799999999988</v>
      </c>
      <c r="BA150" s="63">
        <v>40</v>
      </c>
      <c r="BB150" s="64">
        <f>SUM(BA150*E150*F150*H150*K150*$BB$10)</f>
        <v>701366.39999999991</v>
      </c>
      <c r="BC150" s="63">
        <v>4</v>
      </c>
      <c r="BD150" s="64">
        <f>SUM(BC150*E150*F150*H150*K150*$BD$10)</f>
        <v>70136.639999999999</v>
      </c>
      <c r="BE150" s="63"/>
      <c r="BF150" s="64">
        <f>SUM(BE150*E150*F150*H150*K150*$BF$10)</f>
        <v>0</v>
      </c>
      <c r="BG150" s="63">
        <v>52</v>
      </c>
      <c r="BH150" s="64">
        <f>SUM(BG150*E150*F150*H150*K150*$BH$10)</f>
        <v>911776.32000000007</v>
      </c>
      <c r="BI150" s="63">
        <v>16</v>
      </c>
      <c r="BJ150" s="64">
        <f>BI150*E150*F150*H150*K150*$BJ$10</f>
        <v>280546.56</v>
      </c>
      <c r="BK150" s="63"/>
      <c r="BL150" s="64">
        <f>BK150*E150*F150*H150*K150*$BL$10</f>
        <v>0</v>
      </c>
      <c r="BM150" s="63"/>
      <c r="BN150" s="64">
        <f>BM150*E150*F150*H150*K150*$BN$10</f>
        <v>0</v>
      </c>
      <c r="BO150" s="63">
        <v>350</v>
      </c>
      <c r="BP150" s="64">
        <f>SUM(BO150*E150*F150*H150*K150*$BP$10)</f>
        <v>6136956</v>
      </c>
      <c r="BQ150" s="63">
        <v>159</v>
      </c>
      <c r="BR150" s="64">
        <f>SUM(BQ150*E150*F150*H150*K150*$BR$10)</f>
        <v>2787931.44</v>
      </c>
      <c r="BS150" s="63">
        <v>108</v>
      </c>
      <c r="BT150" s="64">
        <f>SUM(BS150*E150*F150*H150*K150*$BT$10)</f>
        <v>1893689.2799999998</v>
      </c>
      <c r="BU150" s="63">
        <v>366</v>
      </c>
      <c r="BV150" s="64">
        <f>SUM(BU150*E150*F150*H150*K150*$BV$10)</f>
        <v>6417502.5600000005</v>
      </c>
      <c r="BW150" s="63"/>
      <c r="BX150" s="64">
        <f>SUM(BW150*E150*F150*H150*K150*$BX$10)</f>
        <v>0</v>
      </c>
      <c r="BY150" s="67"/>
      <c r="BZ150" s="68">
        <f>BY150*E150*F150*H150*K150*$BZ$10</f>
        <v>0</v>
      </c>
      <c r="CA150" s="63">
        <v>115</v>
      </c>
      <c r="CB150" s="64">
        <f>SUM(CA150*E150*F150*H150*K150*$CB$10)</f>
        <v>2016428.4</v>
      </c>
      <c r="CC150" s="65">
        <v>3</v>
      </c>
      <c r="CD150" s="64">
        <f>SUM(CC150*E150*F150*H150*K150*$CD$10)</f>
        <v>52602.48</v>
      </c>
      <c r="CE150" s="63">
        <v>56</v>
      </c>
      <c r="CF150" s="64">
        <f>SUM(CE150*E150*F150*H150*K150*$CF$10)</f>
        <v>981912.96</v>
      </c>
      <c r="CG150" s="63">
        <v>284</v>
      </c>
      <c r="CH150" s="64">
        <f>SUM(CG150*E150*F150*H150*K150*$CH$10)</f>
        <v>4979701.4399999995</v>
      </c>
      <c r="CI150" s="63">
        <v>92</v>
      </c>
      <c r="CJ150" s="64">
        <f>CI150*E150*F150*H150*K150*$CJ$10</f>
        <v>1613142.72</v>
      </c>
      <c r="CK150" s="63">
        <v>350</v>
      </c>
      <c r="CL150" s="64">
        <f>SUM(CK150*E150*F150*H150*K150*$CL$10)</f>
        <v>6136956</v>
      </c>
      <c r="CM150" s="65">
        <v>100</v>
      </c>
      <c r="CN150" s="64">
        <f>SUM(CM150*E150*F150*H150*L150*$CN$10)</f>
        <v>2104099.1999999997</v>
      </c>
      <c r="CO150" s="63"/>
      <c r="CP150" s="64">
        <f>SUM(CO150*E150*F150*H150*L150*$CP$10)</f>
        <v>0</v>
      </c>
      <c r="CQ150" s="63"/>
      <c r="CR150" s="64">
        <f>SUM(CQ150*E150*F150*H150*L150*$CR$10)</f>
        <v>0</v>
      </c>
      <c r="CS150" s="65">
        <v>45</v>
      </c>
      <c r="CT150" s="64">
        <f>SUM(CS150*E150*F150*H150*L150*$CT$10)</f>
        <v>946844.64</v>
      </c>
      <c r="CU150" s="65">
        <v>25</v>
      </c>
      <c r="CV150" s="64">
        <f>SUM(CU150*E150*F150*H150*L150*$CV$10)</f>
        <v>526024.79999999993</v>
      </c>
      <c r="CW150" s="65"/>
      <c r="CX150" s="64">
        <f>SUM(CW150*E150*F150*H150*L150*$CX$10)</f>
        <v>0</v>
      </c>
      <c r="CY150" s="63"/>
      <c r="CZ150" s="64">
        <f>SUM(CY150*E150*F150*H150*L150*$CZ$10)</f>
        <v>0</v>
      </c>
      <c r="DA150" s="63">
        <v>10</v>
      </c>
      <c r="DB150" s="64">
        <f>SUM(DA150*E150*F150*H150*L150*$DB$10)</f>
        <v>210409.91999999998</v>
      </c>
      <c r="DC150" s="63">
        <v>57</v>
      </c>
      <c r="DD150" s="64">
        <f>SUM(DC150*E150*F150*H150*L150*$DD$10)</f>
        <v>1199336.544</v>
      </c>
      <c r="DE150" s="65">
        <v>142</v>
      </c>
      <c r="DF150" s="64">
        <f>SUM(DE150*E150*F150*H150*L150*$DF$10)</f>
        <v>2987820.8640000001</v>
      </c>
      <c r="DG150" s="63"/>
      <c r="DH150" s="64">
        <f>SUM(DG150*E150*F150*H150*L150*$DH$10)</f>
        <v>0</v>
      </c>
      <c r="DI150" s="63">
        <v>275</v>
      </c>
      <c r="DJ150" s="64">
        <f>SUM(DI150*E150*F150*H150*L150*$DJ$10)</f>
        <v>5786272.7999999998</v>
      </c>
      <c r="DK150" s="63">
        <v>22</v>
      </c>
      <c r="DL150" s="64">
        <f>SUM(DK150*E150*F150*H150*L150*$DL$10)</f>
        <v>462901.82399999996</v>
      </c>
      <c r="DM150" s="63">
        <v>30</v>
      </c>
      <c r="DN150" s="65">
        <f>SUM(DM150*E150*F150*H150*L150*$DN$10)</f>
        <v>631229.76</v>
      </c>
      <c r="DO150" s="63">
        <v>4</v>
      </c>
      <c r="DP150" s="64">
        <f>SUM(DO150*E150*F150*H150*L150*$DP$10)</f>
        <v>84163.967999999993</v>
      </c>
      <c r="DQ150" s="63"/>
      <c r="DR150" s="64">
        <f>DQ150*E150*F150*H150*L150*$DR$10</f>
        <v>0</v>
      </c>
      <c r="DS150" s="63">
        <v>10</v>
      </c>
      <c r="DT150" s="64">
        <f>SUM(DS150*E150*F150*H150*L150*$DT$10)</f>
        <v>210409.91999999998</v>
      </c>
      <c r="DU150" s="63">
        <v>4</v>
      </c>
      <c r="DV150" s="64">
        <f>SUM(DU150*E150*F150*H150*L150*$DV$10)</f>
        <v>84163.967999999993</v>
      </c>
      <c r="DW150" s="63">
        <v>10</v>
      </c>
      <c r="DX150" s="64">
        <f>SUM(DW150*E150*F150*H150*M150*$DX$10)</f>
        <v>279294.12</v>
      </c>
      <c r="DY150" s="63">
        <v>16</v>
      </c>
      <c r="DZ150" s="64">
        <f>SUM(DY150*E150*F150*H150*N150*$DZ$10)</f>
        <v>515003.32799999998</v>
      </c>
      <c r="EA150" s="109"/>
      <c r="EB150" s="64">
        <f>SUM(EA150*E150*F150*H150*K150*$EB$10)</f>
        <v>0</v>
      </c>
      <c r="EC150" s="63"/>
      <c r="ED150" s="64">
        <f>SUM(EC150*E150*F150*H150*K150*$ED$10)</f>
        <v>0</v>
      </c>
      <c r="EE150" s="63"/>
      <c r="EF150" s="64">
        <f>SUM(EE150*E150*F150*H150*K150*$EF$10)</f>
        <v>0</v>
      </c>
      <c r="EG150" s="63"/>
      <c r="EH150" s="64">
        <f>SUM(EG150*E150*F150*H150*K150*$EH$10)</f>
        <v>0</v>
      </c>
      <c r="EI150" s="63"/>
      <c r="EJ150" s="64">
        <f>EI150*E150*F150*H150*K150*$EJ$10</f>
        <v>0</v>
      </c>
      <c r="EK150" s="63"/>
      <c r="EL150" s="64">
        <f>EK150*E150*F150*H150*K150*$EL$10</f>
        <v>0</v>
      </c>
      <c r="EM150" s="63"/>
      <c r="EN150" s="64"/>
      <c r="EO150" s="69"/>
      <c r="EP150" s="69"/>
      <c r="EQ150" s="70">
        <f>SUM(O150,Y150,Q150,S150,AA150,U150,W150,AE150,AG150,AI150,AK150,AM150,AS150,AU150,AW150,AQ150,CM150,CS150,CW150,CA150,CC150,DC150,DE150,DG150,DI150,DK150,DM150,DO150,AY150,AO150,BA150,BC150,BE150,BG150,BI150,BK150,BM150,BO150,BQ150,BS150,BU150,EE150,EG150,EA150,EC150,BW150,BY150,CU150,CO150,CQ150,CY150,DA150,CE150,CG150,CI150,CK150,DQ150,DS150,DU150,DW150,DY150,EI150,EK150,EM150)</f>
        <v>2944</v>
      </c>
      <c r="ER150" s="70">
        <f>SUM(P150,Z150,R150,T150,AB150,V150,X150,AF150,AH150,AJ150,AL150,AN150,AT150,AV150,AX150,AR150,CN150,CT150,CX150,CB150,CD150,DD150,DF150,DH150,DJ150,DL150,DN150,DP150,AZ150,AP150,BB150,BD150,BF150,BH150,BJ150,BL150,BN150,BP150,BR150,BT150,BV150,EF150,EH150,EB150,ED150,BX150,BZ150,CV150,CP150,CR150,CZ150,DB150,CF150,CH150,CJ150,CL150,DR150,DT150,DV150,DX150,DZ150,EJ150,EL150,EN150)</f>
        <v>54525977.351999998</v>
      </c>
    </row>
    <row r="151" spans="1:148" s="110" customFormat="1" ht="15" x14ac:dyDescent="0.25">
      <c r="A151" s="55">
        <v>24</v>
      </c>
      <c r="B151" s="55"/>
      <c r="C151" s="56" t="s">
        <v>433</v>
      </c>
      <c r="D151" s="186" t="s">
        <v>434</v>
      </c>
      <c r="E151" s="58">
        <v>13916</v>
      </c>
      <c r="F151" s="181"/>
      <c r="G151" s="60"/>
      <c r="H151" s="54"/>
      <c r="I151" s="99"/>
      <c r="J151" s="99"/>
      <c r="K151" s="101">
        <v>1.4</v>
      </c>
      <c r="L151" s="101">
        <v>1.68</v>
      </c>
      <c r="M151" s="101">
        <v>2.23</v>
      </c>
      <c r="N151" s="104">
        <v>2.57</v>
      </c>
      <c r="O151" s="109">
        <f>O152</f>
        <v>5</v>
      </c>
      <c r="P151" s="109">
        <f t="shared" ref="P151:CA151" si="393">P152</f>
        <v>142221.51999999999</v>
      </c>
      <c r="Q151" s="109">
        <f t="shared" si="393"/>
        <v>0</v>
      </c>
      <c r="R151" s="109">
        <f t="shared" si="393"/>
        <v>0</v>
      </c>
      <c r="S151" s="109">
        <f t="shared" si="393"/>
        <v>0</v>
      </c>
      <c r="T151" s="109">
        <f t="shared" si="393"/>
        <v>0</v>
      </c>
      <c r="U151" s="109">
        <f t="shared" si="393"/>
        <v>0</v>
      </c>
      <c r="V151" s="109">
        <f t="shared" si="393"/>
        <v>0</v>
      </c>
      <c r="W151" s="109">
        <f t="shared" si="393"/>
        <v>0</v>
      </c>
      <c r="X151" s="109">
        <f t="shared" si="393"/>
        <v>0</v>
      </c>
      <c r="Y151" s="109">
        <f t="shared" si="393"/>
        <v>0</v>
      </c>
      <c r="Z151" s="109">
        <f t="shared" si="393"/>
        <v>0</v>
      </c>
      <c r="AA151" s="109">
        <f t="shared" si="393"/>
        <v>5</v>
      </c>
      <c r="AB151" s="109">
        <f t="shared" si="393"/>
        <v>142221.51999999999</v>
      </c>
      <c r="AC151" s="109">
        <f t="shared" si="393"/>
        <v>0</v>
      </c>
      <c r="AD151" s="109">
        <f t="shared" si="393"/>
        <v>0</v>
      </c>
      <c r="AE151" s="109">
        <f t="shared" si="393"/>
        <v>15</v>
      </c>
      <c r="AF151" s="109">
        <f t="shared" si="393"/>
        <v>426664.55999999994</v>
      </c>
      <c r="AG151" s="109">
        <f t="shared" si="393"/>
        <v>0</v>
      </c>
      <c r="AH151" s="109">
        <f t="shared" si="393"/>
        <v>0</v>
      </c>
      <c r="AI151" s="109">
        <f t="shared" si="393"/>
        <v>0</v>
      </c>
      <c r="AJ151" s="109">
        <f t="shared" si="393"/>
        <v>0</v>
      </c>
      <c r="AK151" s="109">
        <f t="shared" si="393"/>
        <v>0</v>
      </c>
      <c r="AL151" s="109">
        <f t="shared" si="393"/>
        <v>0</v>
      </c>
      <c r="AM151" s="109">
        <f t="shared" si="393"/>
        <v>0</v>
      </c>
      <c r="AN151" s="109">
        <f t="shared" si="393"/>
        <v>0</v>
      </c>
      <c r="AO151" s="109">
        <f t="shared" si="393"/>
        <v>0</v>
      </c>
      <c r="AP151" s="109">
        <f t="shared" si="393"/>
        <v>0</v>
      </c>
      <c r="AQ151" s="109">
        <f t="shared" si="393"/>
        <v>0</v>
      </c>
      <c r="AR151" s="109">
        <f t="shared" si="393"/>
        <v>0</v>
      </c>
      <c r="AS151" s="109">
        <f t="shared" si="393"/>
        <v>0</v>
      </c>
      <c r="AT151" s="109">
        <f t="shared" si="393"/>
        <v>0</v>
      </c>
      <c r="AU151" s="109">
        <f t="shared" si="393"/>
        <v>0</v>
      </c>
      <c r="AV151" s="109">
        <f t="shared" si="393"/>
        <v>0</v>
      </c>
      <c r="AW151" s="109">
        <f t="shared" si="393"/>
        <v>0</v>
      </c>
      <c r="AX151" s="109">
        <f t="shared" si="393"/>
        <v>0</v>
      </c>
      <c r="AY151" s="109">
        <f t="shared" si="393"/>
        <v>0</v>
      </c>
      <c r="AZ151" s="109">
        <f t="shared" si="393"/>
        <v>0</v>
      </c>
      <c r="BA151" s="109">
        <f t="shared" si="393"/>
        <v>50</v>
      </c>
      <c r="BB151" s="109">
        <f t="shared" si="393"/>
        <v>1422215.2</v>
      </c>
      <c r="BC151" s="109">
        <f t="shared" si="393"/>
        <v>0</v>
      </c>
      <c r="BD151" s="109">
        <f t="shared" si="393"/>
        <v>0</v>
      </c>
      <c r="BE151" s="109">
        <f t="shared" si="393"/>
        <v>0</v>
      </c>
      <c r="BF151" s="109">
        <f t="shared" si="393"/>
        <v>0</v>
      </c>
      <c r="BG151" s="109">
        <f t="shared" si="393"/>
        <v>2</v>
      </c>
      <c r="BH151" s="109">
        <f t="shared" si="393"/>
        <v>56888.608</v>
      </c>
      <c r="BI151" s="109">
        <f t="shared" si="393"/>
        <v>4</v>
      </c>
      <c r="BJ151" s="109">
        <f t="shared" si="393"/>
        <v>113777.216</v>
      </c>
      <c r="BK151" s="109">
        <f t="shared" si="393"/>
        <v>0</v>
      </c>
      <c r="BL151" s="109">
        <f t="shared" si="393"/>
        <v>0</v>
      </c>
      <c r="BM151" s="109">
        <f t="shared" si="393"/>
        <v>0</v>
      </c>
      <c r="BN151" s="109">
        <f t="shared" si="393"/>
        <v>0</v>
      </c>
      <c r="BO151" s="109">
        <f t="shared" si="393"/>
        <v>0</v>
      </c>
      <c r="BP151" s="109">
        <f t="shared" si="393"/>
        <v>0</v>
      </c>
      <c r="BQ151" s="109">
        <f t="shared" si="393"/>
        <v>0</v>
      </c>
      <c r="BR151" s="109">
        <f t="shared" si="393"/>
        <v>0</v>
      </c>
      <c r="BS151" s="109">
        <f t="shared" si="393"/>
        <v>0</v>
      </c>
      <c r="BT151" s="109">
        <f t="shared" si="393"/>
        <v>0</v>
      </c>
      <c r="BU151" s="109">
        <f t="shared" si="393"/>
        <v>0</v>
      </c>
      <c r="BV151" s="109">
        <f t="shared" si="393"/>
        <v>0</v>
      </c>
      <c r="BW151" s="109">
        <f t="shared" si="393"/>
        <v>0</v>
      </c>
      <c r="BX151" s="109">
        <f t="shared" si="393"/>
        <v>0</v>
      </c>
      <c r="BY151" s="109">
        <f t="shared" si="393"/>
        <v>0</v>
      </c>
      <c r="BZ151" s="109">
        <f t="shared" si="393"/>
        <v>0</v>
      </c>
      <c r="CA151" s="109">
        <f t="shared" si="393"/>
        <v>0</v>
      </c>
      <c r="CB151" s="109">
        <f t="shared" ref="CB151:EM151" si="394">CB152</f>
        <v>0</v>
      </c>
      <c r="CC151" s="109">
        <f t="shared" si="394"/>
        <v>103</v>
      </c>
      <c r="CD151" s="109">
        <f t="shared" si="394"/>
        <v>2929763.3119999995</v>
      </c>
      <c r="CE151" s="109">
        <f t="shared" si="394"/>
        <v>2</v>
      </c>
      <c r="CF151" s="109">
        <f t="shared" si="394"/>
        <v>56888.608</v>
      </c>
      <c r="CG151" s="109">
        <f t="shared" si="394"/>
        <v>3</v>
      </c>
      <c r="CH151" s="109">
        <f t="shared" si="394"/>
        <v>85332.911999999997</v>
      </c>
      <c r="CI151" s="109">
        <f t="shared" si="394"/>
        <v>0</v>
      </c>
      <c r="CJ151" s="109">
        <f t="shared" si="394"/>
        <v>0</v>
      </c>
      <c r="CK151" s="109">
        <f t="shared" si="394"/>
        <v>21</v>
      </c>
      <c r="CL151" s="109">
        <f t="shared" si="394"/>
        <v>597330.38399999996</v>
      </c>
      <c r="CM151" s="109">
        <f t="shared" si="394"/>
        <v>0</v>
      </c>
      <c r="CN151" s="109">
        <f t="shared" si="394"/>
        <v>0</v>
      </c>
      <c r="CO151" s="109">
        <f t="shared" si="394"/>
        <v>0</v>
      </c>
      <c r="CP151" s="109">
        <f t="shared" si="394"/>
        <v>0</v>
      </c>
      <c r="CQ151" s="109">
        <f t="shared" si="394"/>
        <v>0</v>
      </c>
      <c r="CR151" s="109">
        <f t="shared" si="394"/>
        <v>0</v>
      </c>
      <c r="CS151" s="109">
        <f t="shared" si="394"/>
        <v>0</v>
      </c>
      <c r="CT151" s="109">
        <f t="shared" si="394"/>
        <v>0</v>
      </c>
      <c r="CU151" s="109">
        <f t="shared" si="394"/>
        <v>0</v>
      </c>
      <c r="CV151" s="109">
        <f t="shared" si="394"/>
        <v>0</v>
      </c>
      <c r="CW151" s="109">
        <f t="shared" si="394"/>
        <v>0</v>
      </c>
      <c r="CX151" s="109">
        <f t="shared" si="394"/>
        <v>0</v>
      </c>
      <c r="CY151" s="109">
        <f t="shared" si="394"/>
        <v>1</v>
      </c>
      <c r="CZ151" s="109">
        <f t="shared" si="394"/>
        <v>34133.164799999999</v>
      </c>
      <c r="DA151" s="109">
        <f t="shared" si="394"/>
        <v>3</v>
      </c>
      <c r="DB151" s="109">
        <f t="shared" si="394"/>
        <v>102399.4944</v>
      </c>
      <c r="DC151" s="109">
        <f t="shared" si="394"/>
        <v>8</v>
      </c>
      <c r="DD151" s="109">
        <f t="shared" si="394"/>
        <v>273065.31839999999</v>
      </c>
      <c r="DE151" s="109">
        <f t="shared" si="394"/>
        <v>12</v>
      </c>
      <c r="DF151" s="109">
        <f t="shared" si="394"/>
        <v>409597.97759999998</v>
      </c>
      <c r="DG151" s="109">
        <f t="shared" si="394"/>
        <v>100</v>
      </c>
      <c r="DH151" s="109">
        <f t="shared" si="394"/>
        <v>3413316.48</v>
      </c>
      <c r="DI151" s="109">
        <f t="shared" si="394"/>
        <v>12</v>
      </c>
      <c r="DJ151" s="109">
        <f t="shared" si="394"/>
        <v>409597.97759999998</v>
      </c>
      <c r="DK151" s="109">
        <f t="shared" si="394"/>
        <v>14</v>
      </c>
      <c r="DL151" s="109">
        <f t="shared" si="394"/>
        <v>477864.30719999992</v>
      </c>
      <c r="DM151" s="109">
        <f t="shared" si="394"/>
        <v>10</v>
      </c>
      <c r="DN151" s="109">
        <f t="shared" si="394"/>
        <v>341331.64799999999</v>
      </c>
      <c r="DO151" s="109">
        <f t="shared" si="394"/>
        <v>4</v>
      </c>
      <c r="DP151" s="109">
        <f t="shared" si="394"/>
        <v>136532.65919999999</v>
      </c>
      <c r="DQ151" s="109">
        <f t="shared" si="394"/>
        <v>0</v>
      </c>
      <c r="DR151" s="109">
        <f t="shared" si="394"/>
        <v>0</v>
      </c>
      <c r="DS151" s="109">
        <f t="shared" si="394"/>
        <v>4</v>
      </c>
      <c r="DT151" s="109">
        <f t="shared" si="394"/>
        <v>136532.65919999999</v>
      </c>
      <c r="DU151" s="109">
        <f t="shared" si="394"/>
        <v>1</v>
      </c>
      <c r="DV151" s="109">
        <f t="shared" si="394"/>
        <v>34133.164799999999</v>
      </c>
      <c r="DW151" s="109">
        <f t="shared" si="394"/>
        <v>0</v>
      </c>
      <c r="DX151" s="109">
        <f t="shared" si="394"/>
        <v>0</v>
      </c>
      <c r="DY151" s="109">
        <f t="shared" si="394"/>
        <v>0</v>
      </c>
      <c r="DZ151" s="109">
        <f t="shared" si="394"/>
        <v>0</v>
      </c>
      <c r="EA151" s="109">
        <f t="shared" si="394"/>
        <v>0</v>
      </c>
      <c r="EB151" s="109">
        <f t="shared" si="394"/>
        <v>0</v>
      </c>
      <c r="EC151" s="109">
        <f t="shared" si="394"/>
        <v>0</v>
      </c>
      <c r="ED151" s="109">
        <f t="shared" si="394"/>
        <v>0</v>
      </c>
      <c r="EE151" s="109">
        <f t="shared" si="394"/>
        <v>0</v>
      </c>
      <c r="EF151" s="109">
        <f t="shared" si="394"/>
        <v>0</v>
      </c>
      <c r="EG151" s="109">
        <f t="shared" si="394"/>
        <v>0</v>
      </c>
      <c r="EH151" s="109">
        <f t="shared" si="394"/>
        <v>0</v>
      </c>
      <c r="EI151" s="109">
        <f t="shared" si="394"/>
        <v>0</v>
      </c>
      <c r="EJ151" s="109">
        <f t="shared" si="394"/>
        <v>0</v>
      </c>
      <c r="EK151" s="109">
        <f t="shared" si="394"/>
        <v>0</v>
      </c>
      <c r="EL151" s="109">
        <f t="shared" si="394"/>
        <v>0</v>
      </c>
      <c r="EM151" s="109">
        <f t="shared" si="394"/>
        <v>0</v>
      </c>
      <c r="EN151" s="109">
        <f t="shared" ref="EN151:ER151" si="395">EN152</f>
        <v>0</v>
      </c>
      <c r="EO151" s="109"/>
      <c r="EP151" s="109"/>
      <c r="EQ151" s="109">
        <f t="shared" si="395"/>
        <v>379</v>
      </c>
      <c r="ER151" s="109">
        <f t="shared" si="395"/>
        <v>11741808.691199996</v>
      </c>
    </row>
    <row r="152" spans="1:148" s="110" customFormat="1" ht="45" x14ac:dyDescent="0.25">
      <c r="A152" s="55"/>
      <c r="B152" s="55">
        <v>118</v>
      </c>
      <c r="C152" s="56" t="s">
        <v>435</v>
      </c>
      <c r="D152" s="130" t="s">
        <v>436</v>
      </c>
      <c r="E152" s="58">
        <v>13916</v>
      </c>
      <c r="F152" s="59">
        <v>1.46</v>
      </c>
      <c r="G152" s="60"/>
      <c r="H152" s="61">
        <v>1</v>
      </c>
      <c r="I152" s="107"/>
      <c r="J152" s="107"/>
      <c r="K152" s="101">
        <v>1.4</v>
      </c>
      <c r="L152" s="101">
        <v>1.68</v>
      </c>
      <c r="M152" s="101">
        <v>2.23</v>
      </c>
      <c r="N152" s="104">
        <v>2.57</v>
      </c>
      <c r="O152" s="63">
        <v>5</v>
      </c>
      <c r="P152" s="64">
        <f>O152*E152*F152*H152*K152*$P$10</f>
        <v>142221.51999999999</v>
      </c>
      <c r="Q152" s="105"/>
      <c r="R152" s="64">
        <f>Q152*E152*F152*H152*K152*$R$10</f>
        <v>0</v>
      </c>
      <c r="S152" s="65"/>
      <c r="T152" s="65">
        <f>S152*E152*F152*H152*K152*$T$10</f>
        <v>0</v>
      </c>
      <c r="U152" s="63"/>
      <c r="V152" s="64">
        <f>SUM(U152*E152*F152*H152*K152*$V$10)</f>
        <v>0</v>
      </c>
      <c r="W152" s="63"/>
      <c r="X152" s="65">
        <f>SUM(W152*E152*F152*H152*K152*$X$10)</f>
        <v>0</v>
      </c>
      <c r="Y152" s="63"/>
      <c r="Z152" s="64">
        <f>SUM(Y152*E152*F152*H152*K152*$Z$10)</f>
        <v>0</v>
      </c>
      <c r="AA152" s="65">
        <v>5</v>
      </c>
      <c r="AB152" s="64">
        <f>SUM(AA152*E152*F152*H152*K152*$AB$10)</f>
        <v>142221.51999999999</v>
      </c>
      <c r="AC152" s="64"/>
      <c r="AD152" s="64"/>
      <c r="AE152" s="65">
        <v>15</v>
      </c>
      <c r="AF152" s="64">
        <f>SUM(AE152*E152*F152*H152*K152*$AF$10)</f>
        <v>426664.55999999994</v>
      </c>
      <c r="AG152" s="65"/>
      <c r="AH152" s="64">
        <f>SUM(AG152*E152*F152*H152*L152*$AH$10)</f>
        <v>0</v>
      </c>
      <c r="AI152" s="65"/>
      <c r="AJ152" s="64">
        <f>SUM(AI152*E152*F152*H152*L152*$AJ$10)</f>
        <v>0</v>
      </c>
      <c r="AK152" s="63"/>
      <c r="AL152" s="64">
        <f>SUM(AK152*E152*F152*H152*K152*$AL$10)</f>
        <v>0</v>
      </c>
      <c r="AM152" s="65"/>
      <c r="AN152" s="65">
        <f>SUM(AM152*E152*F152*H152*K152*$AN$10)</f>
        <v>0</v>
      </c>
      <c r="AO152" s="63"/>
      <c r="AP152" s="64">
        <f>SUM(AO152*E152*F152*H152*K152*$AP$10)</f>
        <v>0</v>
      </c>
      <c r="AQ152" s="109"/>
      <c r="AR152" s="64">
        <f>SUM(AQ152*E152*F152*H152*K152*$AR$10)</f>
        <v>0</v>
      </c>
      <c r="AS152" s="65"/>
      <c r="AT152" s="64">
        <f>SUM(E152*F152*H152*K152*AS152*$AT$10)</f>
        <v>0</v>
      </c>
      <c r="AU152" s="65"/>
      <c r="AV152" s="64">
        <f>SUM(AU152*E152*F152*H152*K152*$AV$10)</f>
        <v>0</v>
      </c>
      <c r="AW152" s="63"/>
      <c r="AX152" s="64">
        <f>SUM(AW152*E152*F152*H152*K152*$AX$10)</f>
        <v>0</v>
      </c>
      <c r="AY152" s="63"/>
      <c r="AZ152" s="65">
        <f>SUM(AY152*E152*F152*H152*K152*$AZ$10)</f>
        <v>0</v>
      </c>
      <c r="BA152" s="63">
        <v>50</v>
      </c>
      <c r="BB152" s="64">
        <f>SUM(BA152*E152*F152*H152*K152*$BB$10)</f>
        <v>1422215.2</v>
      </c>
      <c r="BC152" s="63"/>
      <c r="BD152" s="64">
        <f>SUM(BC152*E152*F152*H152*K152*$BD$10)</f>
        <v>0</v>
      </c>
      <c r="BE152" s="63"/>
      <c r="BF152" s="64">
        <f>SUM(BE152*E152*F152*H152*K152*$BF$10)</f>
        <v>0</v>
      </c>
      <c r="BG152" s="63">
        <v>2</v>
      </c>
      <c r="BH152" s="64">
        <f>SUM(BG152*E152*F152*H152*K152*$BH$10)</f>
        <v>56888.608</v>
      </c>
      <c r="BI152" s="63">
        <v>4</v>
      </c>
      <c r="BJ152" s="64">
        <f>BI152*E152*F152*H152*K152*$BJ$10</f>
        <v>113777.216</v>
      </c>
      <c r="BK152" s="63"/>
      <c r="BL152" s="64">
        <f>BK152*E152*F152*H152*K152*$BL$10</f>
        <v>0</v>
      </c>
      <c r="BM152" s="63"/>
      <c r="BN152" s="64">
        <f>BM152*E152*F152*H152*K152*$BN$10</f>
        <v>0</v>
      </c>
      <c r="BO152" s="63"/>
      <c r="BP152" s="64">
        <f>SUM(BO152*E152*F152*H152*K152*$BP$10)</f>
        <v>0</v>
      </c>
      <c r="BQ152" s="63"/>
      <c r="BR152" s="64">
        <f>SUM(BQ152*E152*F152*H152*K152*$BR$10)</f>
        <v>0</v>
      </c>
      <c r="BS152" s="63"/>
      <c r="BT152" s="64">
        <f>SUM(BS152*E152*F152*H152*K152*$BT$10)</f>
        <v>0</v>
      </c>
      <c r="BU152" s="63"/>
      <c r="BV152" s="64">
        <f>SUM(BU152*E152*F152*H152*K152*$BV$10)</f>
        <v>0</v>
      </c>
      <c r="BW152" s="63"/>
      <c r="BX152" s="64">
        <f>SUM(BW152*E152*F152*H152*K152*$BX$10)</f>
        <v>0</v>
      </c>
      <c r="BY152" s="67"/>
      <c r="BZ152" s="68">
        <f>BY152*E152*F152*H152*K152*$BZ$10</f>
        <v>0</v>
      </c>
      <c r="CA152" s="63"/>
      <c r="CB152" s="64">
        <f>SUM(CA152*E152*F152*H152*K152*$CB$10)</f>
        <v>0</v>
      </c>
      <c r="CC152" s="65">
        <v>103</v>
      </c>
      <c r="CD152" s="64">
        <f>SUM(CC152*E152*F152*H152*K152*$CD$10)</f>
        <v>2929763.3119999995</v>
      </c>
      <c r="CE152" s="63">
        <v>2</v>
      </c>
      <c r="CF152" s="64">
        <f>SUM(CE152*E152*F152*H152*K152*$CF$10)</f>
        <v>56888.608</v>
      </c>
      <c r="CG152" s="63">
        <v>3</v>
      </c>
      <c r="CH152" s="64">
        <f>SUM(CG152*E152*F152*H152*K152*$CH$10)</f>
        <v>85332.911999999997</v>
      </c>
      <c r="CI152" s="63"/>
      <c r="CJ152" s="64">
        <f>CI152*E152*F152*H152*K152*$CJ$10</f>
        <v>0</v>
      </c>
      <c r="CK152" s="63">
        <v>21</v>
      </c>
      <c r="CL152" s="64">
        <f>SUM(CK152*E152*F152*H152*K152*$CL$10)</f>
        <v>597330.38399999996</v>
      </c>
      <c r="CM152" s="65"/>
      <c r="CN152" s="64">
        <f>SUM(CM152*E152*F152*H152*L152*$CN$10)</f>
        <v>0</v>
      </c>
      <c r="CO152" s="63"/>
      <c r="CP152" s="64">
        <f>SUM(CO152*E152*F152*H152*L152*$CP$10)</f>
        <v>0</v>
      </c>
      <c r="CQ152" s="63"/>
      <c r="CR152" s="64">
        <f>SUM(CQ152*E152*F152*H152*L152*$CR$10)</f>
        <v>0</v>
      </c>
      <c r="CS152" s="65"/>
      <c r="CT152" s="64">
        <f>SUM(CS152*E152*F152*H152*L152*$CT$10)</f>
        <v>0</v>
      </c>
      <c r="CU152" s="65"/>
      <c r="CV152" s="64">
        <f>SUM(CU152*E152*F152*H152*L152*$CV$10)</f>
        <v>0</v>
      </c>
      <c r="CW152" s="65"/>
      <c r="CX152" s="64">
        <f>SUM(CW152*E152*F152*H152*L152*$CX$10)</f>
        <v>0</v>
      </c>
      <c r="CY152" s="63">
        <v>1</v>
      </c>
      <c r="CZ152" s="64">
        <f>SUM(CY152*E152*F152*H152*L152*$CZ$10)</f>
        <v>34133.164799999999</v>
      </c>
      <c r="DA152" s="63">
        <v>3</v>
      </c>
      <c r="DB152" s="64">
        <f>SUM(DA152*E152*F152*H152*L152*$DB$10)</f>
        <v>102399.4944</v>
      </c>
      <c r="DC152" s="63">
        <v>8</v>
      </c>
      <c r="DD152" s="64">
        <f>SUM(DC152*E152*F152*H152*L152*$DD$10)</f>
        <v>273065.31839999999</v>
      </c>
      <c r="DE152" s="65">
        <v>12</v>
      </c>
      <c r="DF152" s="64">
        <f>SUM(DE152*E152*F152*H152*L152*$DF$10)</f>
        <v>409597.97759999998</v>
      </c>
      <c r="DG152" s="63">
        <v>100</v>
      </c>
      <c r="DH152" s="64">
        <f>SUM(DG152*E152*F152*H152*L152*$DH$10)</f>
        <v>3413316.48</v>
      </c>
      <c r="DI152" s="63">
        <v>12</v>
      </c>
      <c r="DJ152" s="64">
        <f>SUM(DI152*E152*F152*H152*L152*$DJ$10)</f>
        <v>409597.97759999998</v>
      </c>
      <c r="DK152" s="63">
        <v>14</v>
      </c>
      <c r="DL152" s="64">
        <f>SUM(DK152*E152*F152*H152*L152*$DL$10)</f>
        <v>477864.30719999992</v>
      </c>
      <c r="DM152" s="63">
        <v>10</v>
      </c>
      <c r="DN152" s="65">
        <f>SUM(DM152*E152*F152*H152*L152*$DN$10)</f>
        <v>341331.64799999999</v>
      </c>
      <c r="DO152" s="63">
        <v>4</v>
      </c>
      <c r="DP152" s="64">
        <f>SUM(DO152*E152*F152*H152*L152*$DP$10)</f>
        <v>136532.65919999999</v>
      </c>
      <c r="DQ152" s="63"/>
      <c r="DR152" s="64">
        <f>DQ152*E152*F152*H152*L152*$DR$10</f>
        <v>0</v>
      </c>
      <c r="DS152" s="63">
        <v>4</v>
      </c>
      <c r="DT152" s="64">
        <f>SUM(DS152*E152*F152*H152*L152*$DT$10)</f>
        <v>136532.65919999999</v>
      </c>
      <c r="DU152" s="63">
        <v>1</v>
      </c>
      <c r="DV152" s="64">
        <f>SUM(DU152*E152*F152*H152*L152*$DV$10)</f>
        <v>34133.164799999999</v>
      </c>
      <c r="DW152" s="63"/>
      <c r="DX152" s="64">
        <f>SUM(DW152*E152*F152*H152*M152*$DX$10)</f>
        <v>0</v>
      </c>
      <c r="DY152" s="63"/>
      <c r="DZ152" s="64">
        <f>SUM(DY152*E152*F152*H152*N152*$DZ$10)</f>
        <v>0</v>
      </c>
      <c r="EA152" s="109"/>
      <c r="EB152" s="64">
        <f>SUM(EA152*E152*F152*H152*K152*$EB$10)</f>
        <v>0</v>
      </c>
      <c r="EC152" s="63"/>
      <c r="ED152" s="64">
        <f>SUM(EC152*E152*F152*H152*K152*$ED$10)</f>
        <v>0</v>
      </c>
      <c r="EE152" s="63"/>
      <c r="EF152" s="64">
        <f>SUM(EE152*E152*F152*H152*K152*$EF$10)</f>
        <v>0</v>
      </c>
      <c r="EG152" s="63"/>
      <c r="EH152" s="64">
        <f>SUM(EG152*E152*F152*H152*K152*$EH$10)</f>
        <v>0</v>
      </c>
      <c r="EI152" s="63"/>
      <c r="EJ152" s="64">
        <f>EI152*E152*F152*H152*K152*$EJ$10</f>
        <v>0</v>
      </c>
      <c r="EK152" s="63"/>
      <c r="EL152" s="64">
        <f>EK152*E152*F152*H152*K152*$EL$10</f>
        <v>0</v>
      </c>
      <c r="EM152" s="63"/>
      <c r="EN152" s="64"/>
      <c r="EO152" s="69"/>
      <c r="EP152" s="69"/>
      <c r="EQ152" s="70">
        <f>SUM(O152,Y152,Q152,S152,AA152,U152,W152,AE152,AG152,AI152,AK152,AM152,AS152,AU152,AW152,AQ152,CM152,CS152,CW152,CA152,CC152,DC152,DE152,DG152,DI152,DK152,DM152,DO152,AY152,AO152,BA152,BC152,BE152,BG152,BI152,BK152,BM152,BO152,BQ152,BS152,BU152,EE152,EG152,EA152,EC152,BW152,BY152,CU152,CO152,CQ152,CY152,DA152,CE152,CG152,CI152,CK152,DQ152,DS152,DU152,DW152,DY152,EI152,EK152,EM152)</f>
        <v>379</v>
      </c>
      <c r="ER152" s="70">
        <f>SUM(P152,Z152,R152,T152,AB152,V152,X152,AF152,AH152,AJ152,AL152,AN152,AT152,AV152,AX152,AR152,CN152,CT152,CX152,CB152,CD152,DD152,DF152,DH152,DJ152,DL152,DN152,DP152,AZ152,AP152,BB152,BD152,BF152,BH152,BJ152,BL152,BN152,BP152,BR152,BT152,BV152,EF152,EH152,EB152,ED152,BX152,BZ152,CV152,CP152,CR152,CZ152,DB152,CF152,CH152,CJ152,CL152,DR152,DT152,DV152,DX152,DZ152,EJ152,EL152,EN152)</f>
        <v>11741808.691199996</v>
      </c>
    </row>
    <row r="153" spans="1:148" s="110" customFormat="1" ht="15" customHeight="1" x14ac:dyDescent="0.25">
      <c r="A153" s="55">
        <v>25</v>
      </c>
      <c r="B153" s="55"/>
      <c r="C153" s="56" t="s">
        <v>437</v>
      </c>
      <c r="D153" s="186" t="s">
        <v>438</v>
      </c>
      <c r="E153" s="58">
        <v>13916</v>
      </c>
      <c r="F153" s="181"/>
      <c r="G153" s="60"/>
      <c r="H153" s="54"/>
      <c r="I153" s="99"/>
      <c r="J153" s="99"/>
      <c r="K153" s="101">
        <v>1.4</v>
      </c>
      <c r="L153" s="101">
        <v>1.68</v>
      </c>
      <c r="M153" s="101">
        <v>2.23</v>
      </c>
      <c r="N153" s="104">
        <v>2.57</v>
      </c>
      <c r="O153" s="109">
        <f>SUM(O154:O156)</f>
        <v>0</v>
      </c>
      <c r="P153" s="109">
        <f t="shared" ref="P153:CA153" si="396">SUM(P154:P156)</f>
        <v>0</v>
      </c>
      <c r="Q153" s="109">
        <f t="shared" si="396"/>
        <v>0</v>
      </c>
      <c r="R153" s="109">
        <f t="shared" si="396"/>
        <v>0</v>
      </c>
      <c r="S153" s="109">
        <f t="shared" si="396"/>
        <v>0</v>
      </c>
      <c r="T153" s="109">
        <f t="shared" si="396"/>
        <v>0</v>
      </c>
      <c r="U153" s="109">
        <f t="shared" si="396"/>
        <v>0</v>
      </c>
      <c r="V153" s="109">
        <f t="shared" si="396"/>
        <v>0</v>
      </c>
      <c r="W153" s="109">
        <f t="shared" si="396"/>
        <v>0</v>
      </c>
      <c r="X153" s="109">
        <f t="shared" si="396"/>
        <v>0</v>
      </c>
      <c r="Y153" s="109">
        <f t="shared" si="396"/>
        <v>0</v>
      </c>
      <c r="Z153" s="109">
        <f t="shared" si="396"/>
        <v>0</v>
      </c>
      <c r="AA153" s="109">
        <f t="shared" si="396"/>
        <v>10</v>
      </c>
      <c r="AB153" s="109">
        <f t="shared" si="396"/>
        <v>358476.16000000003</v>
      </c>
      <c r="AC153" s="109">
        <f t="shared" si="396"/>
        <v>0</v>
      </c>
      <c r="AD153" s="109">
        <f t="shared" si="396"/>
        <v>0</v>
      </c>
      <c r="AE153" s="109">
        <f t="shared" si="396"/>
        <v>0</v>
      </c>
      <c r="AF153" s="109">
        <f t="shared" si="396"/>
        <v>0</v>
      </c>
      <c r="AG153" s="109">
        <f t="shared" si="396"/>
        <v>0</v>
      </c>
      <c r="AH153" s="109">
        <f t="shared" si="396"/>
        <v>0</v>
      </c>
      <c r="AI153" s="109">
        <f t="shared" si="396"/>
        <v>0</v>
      </c>
      <c r="AJ153" s="109">
        <f t="shared" si="396"/>
        <v>0</v>
      </c>
      <c r="AK153" s="109">
        <f t="shared" si="396"/>
        <v>90</v>
      </c>
      <c r="AL153" s="109">
        <f t="shared" si="396"/>
        <v>7557222.959999999</v>
      </c>
      <c r="AM153" s="109">
        <f t="shared" si="396"/>
        <v>0</v>
      </c>
      <c r="AN153" s="109">
        <f t="shared" si="396"/>
        <v>0</v>
      </c>
      <c r="AO153" s="109">
        <f t="shared" si="396"/>
        <v>0</v>
      </c>
      <c r="AP153" s="109">
        <f t="shared" si="396"/>
        <v>0</v>
      </c>
      <c r="AQ153" s="109">
        <f t="shared" si="396"/>
        <v>0</v>
      </c>
      <c r="AR153" s="109">
        <f t="shared" si="396"/>
        <v>0</v>
      </c>
      <c r="AS153" s="109">
        <f t="shared" si="396"/>
        <v>0</v>
      </c>
      <c r="AT153" s="109">
        <f t="shared" si="396"/>
        <v>0</v>
      </c>
      <c r="AU153" s="109">
        <f t="shared" si="396"/>
        <v>0</v>
      </c>
      <c r="AV153" s="109">
        <f t="shared" si="396"/>
        <v>0</v>
      </c>
      <c r="AW153" s="109">
        <f t="shared" si="396"/>
        <v>0</v>
      </c>
      <c r="AX153" s="109">
        <f t="shared" si="396"/>
        <v>0</v>
      </c>
      <c r="AY153" s="109">
        <f t="shared" si="396"/>
        <v>60</v>
      </c>
      <c r="AZ153" s="109">
        <f t="shared" si="396"/>
        <v>5038148.6399999987</v>
      </c>
      <c r="BA153" s="109">
        <f t="shared" si="396"/>
        <v>0</v>
      </c>
      <c r="BB153" s="109">
        <f t="shared" si="396"/>
        <v>0</v>
      </c>
      <c r="BC153" s="109">
        <f t="shared" si="396"/>
        <v>0</v>
      </c>
      <c r="BD153" s="109">
        <f t="shared" si="396"/>
        <v>0</v>
      </c>
      <c r="BE153" s="109">
        <f t="shared" si="396"/>
        <v>0</v>
      </c>
      <c r="BF153" s="109">
        <f t="shared" si="396"/>
        <v>0</v>
      </c>
      <c r="BG153" s="109">
        <f t="shared" si="396"/>
        <v>0</v>
      </c>
      <c r="BH153" s="109">
        <f t="shared" si="396"/>
        <v>0</v>
      </c>
      <c r="BI153" s="109">
        <f t="shared" si="396"/>
        <v>0</v>
      </c>
      <c r="BJ153" s="109">
        <f t="shared" si="396"/>
        <v>0</v>
      </c>
      <c r="BK153" s="109">
        <f t="shared" si="396"/>
        <v>0</v>
      </c>
      <c r="BL153" s="109">
        <f t="shared" si="396"/>
        <v>0</v>
      </c>
      <c r="BM153" s="109">
        <f t="shared" si="396"/>
        <v>0</v>
      </c>
      <c r="BN153" s="109">
        <f t="shared" si="396"/>
        <v>0</v>
      </c>
      <c r="BO153" s="109">
        <f t="shared" si="396"/>
        <v>0</v>
      </c>
      <c r="BP153" s="109">
        <f t="shared" si="396"/>
        <v>0</v>
      </c>
      <c r="BQ153" s="109">
        <f t="shared" si="396"/>
        <v>0</v>
      </c>
      <c r="BR153" s="109">
        <f t="shared" si="396"/>
        <v>0</v>
      </c>
      <c r="BS153" s="109">
        <f t="shared" si="396"/>
        <v>0</v>
      </c>
      <c r="BT153" s="109">
        <f t="shared" si="396"/>
        <v>0</v>
      </c>
      <c r="BU153" s="109">
        <f t="shared" si="396"/>
        <v>0</v>
      </c>
      <c r="BV153" s="109">
        <f t="shared" si="396"/>
        <v>0</v>
      </c>
      <c r="BW153" s="109">
        <f t="shared" si="396"/>
        <v>0</v>
      </c>
      <c r="BX153" s="109">
        <f t="shared" si="396"/>
        <v>0</v>
      </c>
      <c r="BY153" s="109">
        <f t="shared" si="396"/>
        <v>0</v>
      </c>
      <c r="BZ153" s="109">
        <f t="shared" si="396"/>
        <v>0</v>
      </c>
      <c r="CA153" s="109">
        <f t="shared" si="396"/>
        <v>0</v>
      </c>
      <c r="CB153" s="109">
        <f t="shared" ref="CB153:EM153" si="397">SUM(CB154:CB156)</f>
        <v>0</v>
      </c>
      <c r="CC153" s="109">
        <f t="shared" si="397"/>
        <v>0</v>
      </c>
      <c r="CD153" s="109">
        <f t="shared" si="397"/>
        <v>0</v>
      </c>
      <c r="CE153" s="109">
        <f t="shared" si="397"/>
        <v>0</v>
      </c>
      <c r="CF153" s="109">
        <f t="shared" si="397"/>
        <v>0</v>
      </c>
      <c r="CG153" s="109">
        <f t="shared" si="397"/>
        <v>0</v>
      </c>
      <c r="CH153" s="109">
        <f t="shared" si="397"/>
        <v>0</v>
      </c>
      <c r="CI153" s="109">
        <f t="shared" si="397"/>
        <v>0</v>
      </c>
      <c r="CJ153" s="109">
        <f t="shared" si="397"/>
        <v>0</v>
      </c>
      <c r="CK153" s="109">
        <f t="shared" si="397"/>
        <v>0</v>
      </c>
      <c r="CL153" s="109">
        <f t="shared" si="397"/>
        <v>0</v>
      </c>
      <c r="CM153" s="109">
        <f t="shared" si="397"/>
        <v>0</v>
      </c>
      <c r="CN153" s="109">
        <f t="shared" si="397"/>
        <v>0</v>
      </c>
      <c r="CO153" s="109">
        <f t="shared" si="397"/>
        <v>0</v>
      </c>
      <c r="CP153" s="109">
        <f t="shared" si="397"/>
        <v>0</v>
      </c>
      <c r="CQ153" s="109">
        <f t="shared" si="397"/>
        <v>0</v>
      </c>
      <c r="CR153" s="109">
        <f t="shared" si="397"/>
        <v>0</v>
      </c>
      <c r="CS153" s="109">
        <f t="shared" si="397"/>
        <v>0</v>
      </c>
      <c r="CT153" s="109">
        <f t="shared" si="397"/>
        <v>0</v>
      </c>
      <c r="CU153" s="109">
        <f t="shared" si="397"/>
        <v>0</v>
      </c>
      <c r="CV153" s="109">
        <f t="shared" si="397"/>
        <v>0</v>
      </c>
      <c r="CW153" s="109">
        <f t="shared" si="397"/>
        <v>0</v>
      </c>
      <c r="CX153" s="109">
        <f t="shared" si="397"/>
        <v>0</v>
      </c>
      <c r="CY153" s="109">
        <f t="shared" si="397"/>
        <v>0</v>
      </c>
      <c r="CZ153" s="109">
        <f t="shared" si="397"/>
        <v>0</v>
      </c>
      <c r="DA153" s="109">
        <f t="shared" si="397"/>
        <v>0</v>
      </c>
      <c r="DB153" s="109">
        <f t="shared" si="397"/>
        <v>0</v>
      </c>
      <c r="DC153" s="109">
        <f t="shared" si="397"/>
        <v>0</v>
      </c>
      <c r="DD153" s="109">
        <f t="shared" si="397"/>
        <v>0</v>
      </c>
      <c r="DE153" s="109">
        <f t="shared" si="397"/>
        <v>0</v>
      </c>
      <c r="DF153" s="109">
        <f t="shared" si="397"/>
        <v>0</v>
      </c>
      <c r="DG153" s="109">
        <f t="shared" si="397"/>
        <v>0</v>
      </c>
      <c r="DH153" s="109">
        <f t="shared" si="397"/>
        <v>0</v>
      </c>
      <c r="DI153" s="109">
        <f t="shared" si="397"/>
        <v>0</v>
      </c>
      <c r="DJ153" s="109">
        <f t="shared" si="397"/>
        <v>0</v>
      </c>
      <c r="DK153" s="109">
        <f t="shared" si="397"/>
        <v>0</v>
      </c>
      <c r="DL153" s="109">
        <f t="shared" si="397"/>
        <v>0</v>
      </c>
      <c r="DM153" s="109">
        <f t="shared" si="397"/>
        <v>0</v>
      </c>
      <c r="DN153" s="109">
        <f t="shared" si="397"/>
        <v>0</v>
      </c>
      <c r="DO153" s="109">
        <f t="shared" si="397"/>
        <v>0</v>
      </c>
      <c r="DP153" s="109">
        <f t="shared" si="397"/>
        <v>0</v>
      </c>
      <c r="DQ153" s="109">
        <f t="shared" si="397"/>
        <v>0</v>
      </c>
      <c r="DR153" s="109">
        <f t="shared" si="397"/>
        <v>0</v>
      </c>
      <c r="DS153" s="109">
        <f t="shared" si="397"/>
        <v>0</v>
      </c>
      <c r="DT153" s="109">
        <f t="shared" si="397"/>
        <v>0</v>
      </c>
      <c r="DU153" s="109">
        <f t="shared" si="397"/>
        <v>0</v>
      </c>
      <c r="DV153" s="109">
        <f t="shared" si="397"/>
        <v>0</v>
      </c>
      <c r="DW153" s="109">
        <f t="shared" si="397"/>
        <v>0</v>
      </c>
      <c r="DX153" s="109">
        <f t="shared" si="397"/>
        <v>0</v>
      </c>
      <c r="DY153" s="109">
        <f t="shared" si="397"/>
        <v>0</v>
      </c>
      <c r="DZ153" s="109">
        <f t="shared" si="397"/>
        <v>0</v>
      </c>
      <c r="EA153" s="109">
        <f t="shared" si="397"/>
        <v>0</v>
      </c>
      <c r="EB153" s="109">
        <f t="shared" si="397"/>
        <v>0</v>
      </c>
      <c r="EC153" s="109">
        <f t="shared" si="397"/>
        <v>0</v>
      </c>
      <c r="ED153" s="109">
        <f t="shared" si="397"/>
        <v>0</v>
      </c>
      <c r="EE153" s="109">
        <f t="shared" si="397"/>
        <v>0</v>
      </c>
      <c r="EF153" s="109">
        <f t="shared" si="397"/>
        <v>0</v>
      </c>
      <c r="EG153" s="109">
        <f t="shared" si="397"/>
        <v>0</v>
      </c>
      <c r="EH153" s="109">
        <f t="shared" si="397"/>
        <v>0</v>
      </c>
      <c r="EI153" s="109">
        <f t="shared" si="397"/>
        <v>0</v>
      </c>
      <c r="EJ153" s="109">
        <f t="shared" si="397"/>
        <v>0</v>
      </c>
      <c r="EK153" s="109">
        <f t="shared" si="397"/>
        <v>0</v>
      </c>
      <c r="EL153" s="109">
        <f t="shared" si="397"/>
        <v>0</v>
      </c>
      <c r="EM153" s="109">
        <f t="shared" si="397"/>
        <v>0</v>
      </c>
      <c r="EN153" s="109">
        <f t="shared" ref="EN153:ER153" si="398">SUM(EN154:EN156)</f>
        <v>0</v>
      </c>
      <c r="EO153" s="109"/>
      <c r="EP153" s="109"/>
      <c r="EQ153" s="109">
        <f t="shared" si="398"/>
        <v>160</v>
      </c>
      <c r="ER153" s="109">
        <f t="shared" si="398"/>
        <v>12953847.759999998</v>
      </c>
    </row>
    <row r="154" spans="1:148" s="1" customFormat="1" ht="30" customHeight="1" x14ac:dyDescent="0.25">
      <c r="A154" s="55"/>
      <c r="B154" s="55">
        <v>119</v>
      </c>
      <c r="C154" s="56" t="s">
        <v>439</v>
      </c>
      <c r="D154" s="131" t="s">
        <v>440</v>
      </c>
      <c r="E154" s="58">
        <v>13916</v>
      </c>
      <c r="F154" s="59">
        <v>1.84</v>
      </c>
      <c r="G154" s="60"/>
      <c r="H154" s="61">
        <v>1</v>
      </c>
      <c r="I154" s="107"/>
      <c r="J154" s="107"/>
      <c r="K154" s="101">
        <v>1.4</v>
      </c>
      <c r="L154" s="101">
        <v>1.68</v>
      </c>
      <c r="M154" s="101">
        <v>2.23</v>
      </c>
      <c r="N154" s="104">
        <v>2.57</v>
      </c>
      <c r="O154" s="63"/>
      <c r="P154" s="64">
        <f>O154*E154*F154*H154*K154*$P$10</f>
        <v>0</v>
      </c>
      <c r="Q154" s="105"/>
      <c r="R154" s="64">
        <f>Q154*E154*F154*H154*K154*$R$10</f>
        <v>0</v>
      </c>
      <c r="S154" s="65"/>
      <c r="T154" s="65">
        <f>S154*E154*F154*H154*K154*$T$10</f>
        <v>0</v>
      </c>
      <c r="U154" s="63"/>
      <c r="V154" s="64">
        <f>SUM(U154*E154*F154*H154*K154*$V$10)</f>
        <v>0</v>
      </c>
      <c r="W154" s="63"/>
      <c r="X154" s="65">
        <f>SUM(W154*E154*F154*H154*K154*$X$10)</f>
        <v>0</v>
      </c>
      <c r="Y154" s="63"/>
      <c r="Z154" s="64">
        <f>SUM(Y154*E154*F154*H154*K154*$Z$10)</f>
        <v>0</v>
      </c>
      <c r="AA154" s="65">
        <v>10</v>
      </c>
      <c r="AB154" s="64">
        <f>SUM(AA154*E154*F154*H154*K154*$AB$10)</f>
        <v>358476.16000000003</v>
      </c>
      <c r="AC154" s="64"/>
      <c r="AD154" s="64">
        <f>AC154*E154*F154*H154*K154</f>
        <v>0</v>
      </c>
      <c r="AE154" s="65"/>
      <c r="AF154" s="64">
        <f>SUM(AE154*E154*F154*H154*K154*$AF$10)</f>
        <v>0</v>
      </c>
      <c r="AG154" s="65"/>
      <c r="AH154" s="64">
        <f>SUM(AG154*E154*F154*H154*L154*$AH$10)</f>
        <v>0</v>
      </c>
      <c r="AI154" s="65"/>
      <c r="AJ154" s="64">
        <f>SUM(AI154*E154*F154*H154*L154*$AJ$10)</f>
        <v>0</v>
      </c>
      <c r="AK154" s="63"/>
      <c r="AL154" s="64">
        <f>SUM(AK154*E154*F154*H154*K154*$AL$10)</f>
        <v>0</v>
      </c>
      <c r="AM154" s="65"/>
      <c r="AN154" s="65">
        <f>SUM(AM154*E154*F154*H154*K154*$AN$10)</f>
        <v>0</v>
      </c>
      <c r="AO154" s="63"/>
      <c r="AP154" s="64">
        <f>SUM(AO154*E154*F154*H154*K154*$AP$10)</f>
        <v>0</v>
      </c>
      <c r="AQ154" s="63"/>
      <c r="AR154" s="64">
        <f>SUM(AQ154*E154*F154*H154*K154*$AR$10)</f>
        <v>0</v>
      </c>
      <c r="AS154" s="65"/>
      <c r="AT154" s="64">
        <f>SUM(E154*F154*H154*K154*AS154*$AT$10)</f>
        <v>0</v>
      </c>
      <c r="AU154" s="65"/>
      <c r="AV154" s="64">
        <f>SUM(AU154*E154*F154*H154*K154*$AV$10)</f>
        <v>0</v>
      </c>
      <c r="AW154" s="63"/>
      <c r="AX154" s="64">
        <f>SUM(AW154*E154*F154*H154*K154*$AX$10)</f>
        <v>0</v>
      </c>
      <c r="AY154" s="63"/>
      <c r="AZ154" s="65">
        <f>SUM(AY154*E154*F154*H154*K154*$AZ$10)</f>
        <v>0</v>
      </c>
      <c r="BA154" s="63"/>
      <c r="BB154" s="64">
        <f>SUM(BA154*E154*F154*H154*K154*$BB$10)</f>
        <v>0</v>
      </c>
      <c r="BC154" s="63"/>
      <c r="BD154" s="64">
        <f>SUM(BC154*E154*F154*H154*K154*$BD$10)</f>
        <v>0</v>
      </c>
      <c r="BE154" s="63"/>
      <c r="BF154" s="64">
        <f>SUM(BE154*E154*F154*H154*K154*$BF$10)</f>
        <v>0</v>
      </c>
      <c r="BG154" s="63"/>
      <c r="BH154" s="64">
        <f>SUM(BG154*E154*F154*H154*K154*$BH$10)</f>
        <v>0</v>
      </c>
      <c r="BI154" s="63"/>
      <c r="BJ154" s="64">
        <f>BI154*E154*F154*H154*K154*$BJ$10</f>
        <v>0</v>
      </c>
      <c r="BK154" s="63"/>
      <c r="BL154" s="64">
        <f>BK154*E154*F154*H154*K154*$BL$10</f>
        <v>0</v>
      </c>
      <c r="BM154" s="63"/>
      <c r="BN154" s="64">
        <f>BM154*E154*F154*H154*K154*$BN$10</f>
        <v>0</v>
      </c>
      <c r="BO154" s="63"/>
      <c r="BP154" s="64">
        <f>SUM(BO154*E154*F154*H154*K154*$BP$10)</f>
        <v>0</v>
      </c>
      <c r="BQ154" s="63"/>
      <c r="BR154" s="64">
        <f>SUM(BQ154*E154*F154*H154*K154*$BR$10)</f>
        <v>0</v>
      </c>
      <c r="BS154" s="63"/>
      <c r="BT154" s="64">
        <f>SUM(BS154*E154*F154*H154*K154*$BT$10)</f>
        <v>0</v>
      </c>
      <c r="BU154" s="63"/>
      <c r="BV154" s="64">
        <f>SUM(BU154*E154*F154*H154*K154*$BV$10)</f>
        <v>0</v>
      </c>
      <c r="BW154" s="63"/>
      <c r="BX154" s="64">
        <f>SUM(BW154*E154*F154*H154*K154*$BX$10)</f>
        <v>0</v>
      </c>
      <c r="BY154" s="67"/>
      <c r="BZ154" s="68">
        <f>BY154*E154*F154*H154*K154*$BZ$10</f>
        <v>0</v>
      </c>
      <c r="CA154" s="63"/>
      <c r="CB154" s="64">
        <f>SUM(CA154*E154*F154*H154*K154*$CB$10)</f>
        <v>0</v>
      </c>
      <c r="CC154" s="65"/>
      <c r="CD154" s="64">
        <f>SUM(CC154*E154*F154*H154*K154*$CD$10)</f>
        <v>0</v>
      </c>
      <c r="CE154" s="63"/>
      <c r="CF154" s="64">
        <f>SUM(CE154*E154*F154*H154*K154*$CF$10)</f>
        <v>0</v>
      </c>
      <c r="CG154" s="63"/>
      <c r="CH154" s="64">
        <f>SUM(CG154*E154*F154*H154*K154*$CH$10)</f>
        <v>0</v>
      </c>
      <c r="CI154" s="63"/>
      <c r="CJ154" s="64">
        <f>CI154*E154*F154*H154*K154*$CJ$10</f>
        <v>0</v>
      </c>
      <c r="CK154" s="63"/>
      <c r="CL154" s="64">
        <f>SUM(CK154*E154*F154*H154*K154*$CL$10)</f>
        <v>0</v>
      </c>
      <c r="CM154" s="65"/>
      <c r="CN154" s="64">
        <f>SUM(CM154*E154*F154*H154*L154*$CN$10)</f>
        <v>0</v>
      </c>
      <c r="CO154" s="63"/>
      <c r="CP154" s="64">
        <f>SUM(CO154*E154*F154*H154*L154*$CP$10)</f>
        <v>0</v>
      </c>
      <c r="CQ154" s="63"/>
      <c r="CR154" s="64">
        <f>SUM(CQ154*E154*F154*H154*L154*$CR$10)</f>
        <v>0</v>
      </c>
      <c r="CS154" s="65"/>
      <c r="CT154" s="64">
        <f>SUM(CS154*E154*F154*H154*L154*$CT$10)</f>
        <v>0</v>
      </c>
      <c r="CU154" s="65"/>
      <c r="CV154" s="64">
        <f>SUM(CU154*E154*F154*H154*L154*$CV$10)</f>
        <v>0</v>
      </c>
      <c r="CW154" s="65"/>
      <c r="CX154" s="64">
        <f>SUM(CW154*E154*F154*H154*L154*$CX$10)</f>
        <v>0</v>
      </c>
      <c r="CY154" s="63"/>
      <c r="CZ154" s="64">
        <f>SUM(CY154*E154*F154*H154*L154*$CZ$10)</f>
        <v>0</v>
      </c>
      <c r="DA154" s="63"/>
      <c r="DB154" s="64">
        <f>SUM(DA154*E154*F154*H154*L154*$DB$10)</f>
        <v>0</v>
      </c>
      <c r="DC154" s="63"/>
      <c r="DD154" s="64">
        <f>SUM(DC154*E154*F154*H154*L154*$DD$10)</f>
        <v>0</v>
      </c>
      <c r="DE154" s="65"/>
      <c r="DF154" s="64">
        <f>SUM(DE154*E154*F154*H154*L154*$DF$10)</f>
        <v>0</v>
      </c>
      <c r="DG154" s="63"/>
      <c r="DH154" s="64">
        <f>SUM(DG154*E154*F154*H154*L154*$DH$10)</f>
        <v>0</v>
      </c>
      <c r="DI154" s="63"/>
      <c r="DJ154" s="64">
        <f>SUM(DI154*E154*F154*H154*L154*$DJ$10)</f>
        <v>0</v>
      </c>
      <c r="DK154" s="63"/>
      <c r="DL154" s="64">
        <f>SUM(DK154*E154*F154*H154*L154*$DL$10)</f>
        <v>0</v>
      </c>
      <c r="DM154" s="63"/>
      <c r="DN154" s="65">
        <f>SUM(DM154*E154*F154*H154*L154*$DN$10)</f>
        <v>0</v>
      </c>
      <c r="DO154" s="63"/>
      <c r="DP154" s="64">
        <f>SUM(DO154*E154*F154*H154*L154*$DP$10)</f>
        <v>0</v>
      </c>
      <c r="DQ154" s="63"/>
      <c r="DR154" s="64">
        <f>DQ154*E154*F154*H154*L154*$DR$10</f>
        <v>0</v>
      </c>
      <c r="DS154" s="63"/>
      <c r="DT154" s="64">
        <f>SUM(DS154*E154*F154*H154*L154*$DT$10)</f>
        <v>0</v>
      </c>
      <c r="DU154" s="63"/>
      <c r="DV154" s="64">
        <f>SUM(DU154*E154*F154*H154*L154*$DV$10)</f>
        <v>0</v>
      </c>
      <c r="DW154" s="63"/>
      <c r="DX154" s="64">
        <f>SUM(DW154*E154*F154*H154*M154*$DX$10)</f>
        <v>0</v>
      </c>
      <c r="DY154" s="63"/>
      <c r="DZ154" s="64">
        <f>SUM(DY154*E154*F154*H154*N154*$DZ$10)</f>
        <v>0</v>
      </c>
      <c r="EA154" s="63"/>
      <c r="EB154" s="64">
        <f>SUM(EA154*E154*F154*H154*K154*$EB$10)</f>
        <v>0</v>
      </c>
      <c r="EC154" s="63"/>
      <c r="ED154" s="64">
        <f>SUM(EC154*E154*F154*H154*K154*$ED$10)</f>
        <v>0</v>
      </c>
      <c r="EE154" s="63"/>
      <c r="EF154" s="64">
        <f>SUM(EE154*E154*F154*H154*K154*$EF$10)</f>
        <v>0</v>
      </c>
      <c r="EG154" s="63"/>
      <c r="EH154" s="64">
        <f>SUM(EG154*E154*F154*H154*K154*$EH$10)</f>
        <v>0</v>
      </c>
      <c r="EI154" s="63"/>
      <c r="EJ154" s="64">
        <f>EI154*E154*F154*H154*K154*$EJ$10</f>
        <v>0</v>
      </c>
      <c r="EK154" s="63"/>
      <c r="EL154" s="64">
        <f>EK154*E154*F154*H154*K154*$EL$10</f>
        <v>0</v>
      </c>
      <c r="EM154" s="63"/>
      <c r="EN154" s="64"/>
      <c r="EO154" s="69"/>
      <c r="EP154" s="69"/>
      <c r="EQ154" s="70">
        <f>SUM(O154,Y154,Q154,S154,AA154,U154,W154,AE154,AG154,AI154,AK154,AM154,AS154,AU154,AW154,AQ154,CM154,CS154,CW154,CA154,CC154,DC154,DE154,DG154,DI154,DK154,DM154,DO154,AY154,AO154,BA154,BC154,BE154,BG154,BI154,BK154,BM154,BO154,BQ154,BS154,BU154,EE154,EG154,EA154,EC154,BW154,BY154,CU154,CO154,CQ154,CY154,DA154,CE154,CG154,CI154,CK154,DQ154,DS154,DU154,DW154,DY154,EI154,EK154,EM154,AC154)</f>
        <v>10</v>
      </c>
      <c r="ER154" s="70">
        <f>SUM(P154,Z154,R154,T154,AB154,V154,X154,AF154,AH154,AJ154,AL154,AN154,AT154,AV154,AX154,AR154,CN154,CT154,CX154,CB154,CD154,DD154,DF154,DH154,DJ154,DL154,DN154,DP154,AZ154,AP154,BB154,BD154,BF154,BH154,BJ154,BL154,BN154,BP154,BR154,BT154,BV154,EF154,EH154,EB154,ED154,BX154,BZ154,CV154,CP154,CR154,CZ154,DB154,CF154,CH154,CJ154,CL154,DR154,DT154,DV154,DX154,DZ154,EJ154,EL154,EN154,AD154)</f>
        <v>358476.16000000003</v>
      </c>
    </row>
    <row r="155" spans="1:148" s="1" customFormat="1" ht="15.75" customHeight="1" x14ac:dyDescent="0.25">
      <c r="A155" s="55"/>
      <c r="B155" s="55">
        <v>120</v>
      </c>
      <c r="C155" s="56" t="s">
        <v>441</v>
      </c>
      <c r="D155" s="130" t="s">
        <v>442</v>
      </c>
      <c r="E155" s="58">
        <v>13916</v>
      </c>
      <c r="F155" s="59">
        <v>2.1800000000000002</v>
      </c>
      <c r="G155" s="60"/>
      <c r="H155" s="61">
        <v>1</v>
      </c>
      <c r="I155" s="107"/>
      <c r="J155" s="107"/>
      <c r="K155" s="101">
        <v>1.4</v>
      </c>
      <c r="L155" s="101">
        <v>1.68</v>
      </c>
      <c r="M155" s="101">
        <v>2.23</v>
      </c>
      <c r="N155" s="104">
        <v>2.57</v>
      </c>
      <c r="O155" s="63"/>
      <c r="P155" s="64">
        <f>O155*E155*F155*H155*K155*$P$10</f>
        <v>0</v>
      </c>
      <c r="Q155" s="105"/>
      <c r="R155" s="64">
        <f>Q155*E155*F155*H155*K155*$R$10</f>
        <v>0</v>
      </c>
      <c r="S155" s="65"/>
      <c r="T155" s="65">
        <f>S155*E155*F155*H155*K155*$T$10</f>
        <v>0</v>
      </c>
      <c r="U155" s="63"/>
      <c r="V155" s="64">
        <f>SUM(U155*E155*F155*H155*K155*$V$10)</f>
        <v>0</v>
      </c>
      <c r="W155" s="63"/>
      <c r="X155" s="65">
        <f>SUM(W155*E155*F155*H155*K155*$X$10)</f>
        <v>0</v>
      </c>
      <c r="Y155" s="63"/>
      <c r="Z155" s="64">
        <f>SUM(Y155*E155*F155*H155*K155*$Z$10)</f>
        <v>0</v>
      </c>
      <c r="AA155" s="65"/>
      <c r="AB155" s="64">
        <f>SUM(AA155*E155*F155*H155*K155*$AB$10)</f>
        <v>0</v>
      </c>
      <c r="AC155" s="64"/>
      <c r="AD155" s="64"/>
      <c r="AE155" s="65"/>
      <c r="AF155" s="64">
        <f>SUM(AE155*E155*F155*H155*K155*$AF$10)</f>
        <v>0</v>
      </c>
      <c r="AG155" s="65"/>
      <c r="AH155" s="64">
        <f>SUM(AG155*E155*F155*H155*L155*$AH$10)</f>
        <v>0</v>
      </c>
      <c r="AI155" s="65"/>
      <c r="AJ155" s="64">
        <f>SUM(AI155*E155*F155*H155*L155*$AJ$10)</f>
        <v>0</v>
      </c>
      <c r="AK155" s="63"/>
      <c r="AL155" s="64">
        <f>SUM(AK155*E155*F155*H155*K155*$AL$10)</f>
        <v>0</v>
      </c>
      <c r="AM155" s="65"/>
      <c r="AN155" s="65">
        <f>SUM(AM155*E155*F155*H155*K155*$AN$10)</f>
        <v>0</v>
      </c>
      <c r="AO155" s="63"/>
      <c r="AP155" s="64">
        <f>SUM(AO155*E155*F155*H155*K155*$AP$10)</f>
        <v>0</v>
      </c>
      <c r="AQ155" s="63"/>
      <c r="AR155" s="64">
        <f>SUM(AQ155*E155*F155*H155*K155*$AR$10)</f>
        <v>0</v>
      </c>
      <c r="AS155" s="65"/>
      <c r="AT155" s="64">
        <f>SUM(E155*F155*H155*K155*AS155*$AT$10)</f>
        <v>0</v>
      </c>
      <c r="AU155" s="65"/>
      <c r="AV155" s="64">
        <f>SUM(AU155*E155*F155*H155*K155*$AV$10)</f>
        <v>0</v>
      </c>
      <c r="AW155" s="63"/>
      <c r="AX155" s="64">
        <f>SUM(AW155*E155*F155*H155*K155*$AX$10)</f>
        <v>0</v>
      </c>
      <c r="AY155" s="63">
        <f>60-60</f>
        <v>0</v>
      </c>
      <c r="AZ155" s="65">
        <f>SUM(AY155*E155*F155*H155*K155*$AZ$10)</f>
        <v>0</v>
      </c>
      <c r="BA155" s="63"/>
      <c r="BB155" s="64">
        <f>SUM(BA155*E155*F155*H155*K155*$BB$10)</f>
        <v>0</v>
      </c>
      <c r="BC155" s="63"/>
      <c r="BD155" s="64">
        <f>SUM(BC155*E155*F155*H155*K155*$BD$10)</f>
        <v>0</v>
      </c>
      <c r="BE155" s="63"/>
      <c r="BF155" s="64">
        <f>SUM(BE155*E155*F155*H155*K155*$BF$10)</f>
        <v>0</v>
      </c>
      <c r="BG155" s="63"/>
      <c r="BH155" s="64">
        <f>SUM(BG155*E155*F155*H155*K155*$BH$10)</f>
        <v>0</v>
      </c>
      <c r="BI155" s="63"/>
      <c r="BJ155" s="64">
        <f>BI155*E155*F155*H155*K155*$BJ$10</f>
        <v>0</v>
      </c>
      <c r="BK155" s="63"/>
      <c r="BL155" s="64">
        <f>BK155*E155*F155*H155*K155*$BL$10</f>
        <v>0</v>
      </c>
      <c r="BM155" s="63"/>
      <c r="BN155" s="64">
        <f>BM155*E155*F155*H155*K155*$BN$10</f>
        <v>0</v>
      </c>
      <c r="BO155" s="63"/>
      <c r="BP155" s="64">
        <f>SUM(BO155*E155*F155*H155*K155*$BP$10)</f>
        <v>0</v>
      </c>
      <c r="BQ155" s="63"/>
      <c r="BR155" s="64">
        <f>SUM(BQ155*E155*F155*H155*K155*$BR$10)</f>
        <v>0</v>
      </c>
      <c r="BS155" s="63"/>
      <c r="BT155" s="64">
        <f>SUM(BS155*E155*F155*H155*K155*$BT$10)</f>
        <v>0</v>
      </c>
      <c r="BU155" s="63"/>
      <c r="BV155" s="64">
        <f>SUM(BU155*E155*F155*H155*K155*$BV$10)</f>
        <v>0</v>
      </c>
      <c r="BW155" s="63"/>
      <c r="BX155" s="64">
        <f>SUM(BW155*E155*F155*H155*K155*$BX$10)</f>
        <v>0</v>
      </c>
      <c r="BY155" s="67"/>
      <c r="BZ155" s="68">
        <f>BY155*E155*F155*H155*K155*$BZ$10</f>
        <v>0</v>
      </c>
      <c r="CA155" s="63"/>
      <c r="CB155" s="64">
        <f>SUM(CA155*E155*F155*H155*K155*$CB$10)</f>
        <v>0</v>
      </c>
      <c r="CC155" s="65"/>
      <c r="CD155" s="64">
        <f>SUM(CC155*E155*F155*H155*K155*$CD$10)</f>
        <v>0</v>
      </c>
      <c r="CE155" s="63"/>
      <c r="CF155" s="64">
        <f>SUM(CE155*E155*F155*H155*K155*$CF$10)</f>
        <v>0</v>
      </c>
      <c r="CG155" s="63"/>
      <c r="CH155" s="64">
        <f>SUM(CG155*E155*F155*H155*K155*$CH$10)</f>
        <v>0</v>
      </c>
      <c r="CI155" s="63"/>
      <c r="CJ155" s="64">
        <f>CI155*E155*F155*H155*K155*$CJ$10</f>
        <v>0</v>
      </c>
      <c r="CK155" s="109"/>
      <c r="CL155" s="64">
        <f>SUM(CK155*E155*F155*H155*K155*$CL$10)</f>
        <v>0</v>
      </c>
      <c r="CM155" s="65"/>
      <c r="CN155" s="64">
        <f>SUM(CM155*E155*F155*H155*L155*$CN$10)</f>
        <v>0</v>
      </c>
      <c r="CO155" s="63"/>
      <c r="CP155" s="64">
        <f>SUM(CO155*E155*F155*H155*L155*$CP$10)</f>
        <v>0</v>
      </c>
      <c r="CQ155" s="63"/>
      <c r="CR155" s="64">
        <f>SUM(CQ155*E155*F155*H155*L155*$CR$10)</f>
        <v>0</v>
      </c>
      <c r="CS155" s="65"/>
      <c r="CT155" s="64">
        <f>SUM(CS155*E155*F155*H155*L155*$CT$10)</f>
        <v>0</v>
      </c>
      <c r="CU155" s="65"/>
      <c r="CV155" s="64">
        <f>SUM(CU155*E155*F155*H155*L155*$CV$10)</f>
        <v>0</v>
      </c>
      <c r="CW155" s="65"/>
      <c r="CX155" s="64">
        <f>SUM(CW155*E155*F155*H155*L155*$CX$10)</f>
        <v>0</v>
      </c>
      <c r="CY155" s="63"/>
      <c r="CZ155" s="64">
        <f>SUM(CY155*E155*F155*H155*L155*$CZ$10)</f>
        <v>0</v>
      </c>
      <c r="DA155" s="63"/>
      <c r="DB155" s="64">
        <f>SUM(DA155*E155*F155*H155*L155*$DB$10)</f>
        <v>0</v>
      </c>
      <c r="DC155" s="63"/>
      <c r="DD155" s="64">
        <f>SUM(DC155*E155*F155*H155*L155*$DD$10)</f>
        <v>0</v>
      </c>
      <c r="DE155" s="65"/>
      <c r="DF155" s="64">
        <f>SUM(DE155*E155*F155*H155*L155*$DF$10)</f>
        <v>0</v>
      </c>
      <c r="DG155" s="63"/>
      <c r="DH155" s="64">
        <f>SUM(DG155*E155*F155*H155*L155*$DH$10)</f>
        <v>0</v>
      </c>
      <c r="DI155" s="63"/>
      <c r="DJ155" s="64">
        <f>SUM(DI155*E155*F155*H155*L155*$DJ$10)</f>
        <v>0</v>
      </c>
      <c r="DK155" s="63"/>
      <c r="DL155" s="64">
        <f>SUM(DK155*E155*F155*H155*L155*$DL$10)</f>
        <v>0</v>
      </c>
      <c r="DM155" s="63"/>
      <c r="DN155" s="65">
        <f>SUM(DM155*E155*F155*H155*L155*$DN$10)</f>
        <v>0</v>
      </c>
      <c r="DO155" s="63"/>
      <c r="DP155" s="64">
        <f>SUM(DO155*E155*F155*H155*L155*$DP$10)</f>
        <v>0</v>
      </c>
      <c r="DQ155" s="63"/>
      <c r="DR155" s="64">
        <f>DQ155*E155*F155*H155*L155*$DR$10</f>
        <v>0</v>
      </c>
      <c r="DS155" s="63"/>
      <c r="DT155" s="64">
        <f>SUM(DS155*E155*F155*H155*L155*$DT$10)</f>
        <v>0</v>
      </c>
      <c r="DU155" s="63"/>
      <c r="DV155" s="64">
        <f>SUM(DU155*E155*F155*H155*L155*$DV$10)</f>
        <v>0</v>
      </c>
      <c r="DW155" s="63"/>
      <c r="DX155" s="64">
        <f>SUM(DW155*E155*F155*H155*M155*$DX$10)</f>
        <v>0</v>
      </c>
      <c r="DY155" s="63"/>
      <c r="DZ155" s="64">
        <f>SUM(DY155*E155*F155*H155*N155*$DZ$10)</f>
        <v>0</v>
      </c>
      <c r="EA155" s="63"/>
      <c r="EB155" s="64">
        <f>SUM(EA155*E155*F155*H155*K155*$EB$10)</f>
        <v>0</v>
      </c>
      <c r="EC155" s="63"/>
      <c r="ED155" s="64">
        <f>SUM(EC155*E155*F155*H155*K155*$ED$10)</f>
        <v>0</v>
      </c>
      <c r="EE155" s="63"/>
      <c r="EF155" s="64">
        <f>SUM(EE155*E155*F155*H155*K155*$EF$10)</f>
        <v>0</v>
      </c>
      <c r="EG155" s="63"/>
      <c r="EH155" s="64">
        <f>SUM(EG155*E155*F155*H155*K155*$EH$10)</f>
        <v>0</v>
      </c>
      <c r="EI155" s="63"/>
      <c r="EJ155" s="64">
        <f>EI155*E155*F155*H155*K155*$EJ$10</f>
        <v>0</v>
      </c>
      <c r="EK155" s="63"/>
      <c r="EL155" s="64">
        <f>EK155*E155*F155*H155*K155*$EL$10</f>
        <v>0</v>
      </c>
      <c r="EM155" s="63"/>
      <c r="EN155" s="64"/>
      <c r="EO155" s="69"/>
      <c r="EP155" s="69"/>
      <c r="EQ155" s="70">
        <f>SUM(O155,Y155,Q155,S155,AA155,U155,W155,AE155,AG155,AI155,AK155,AM155,AS155,AU155,AW155,AQ155,CM155,CS155,CW155,CA155,CC155,DC155,DE155,DG155,DI155,DK155,DM155,DO155,AY155,AO155,BA155,BC155,BE155,BG155,BI155,BK155,BM155,BO155,BQ155,BS155,BU155,EE155,EG155,EA155,EC155,BW155,BY155,CU155,CO155,CQ155,CY155,DA155,CE155,CG155,CI155,CK155,DQ155,DS155,DU155,DW155,DY155,EI155,EK155,EM155)</f>
        <v>0</v>
      </c>
      <c r="ER155" s="70">
        <f>SUM(P155,Z155,R155,T155,AB155,V155,X155,AF155,AH155,AJ155,AL155,AN155,AT155,AV155,AX155,AR155,CN155,CT155,CX155,CB155,CD155,DD155,DF155,DH155,DJ155,DL155,DN155,DP155,AZ155,AP155,BB155,BD155,BF155,BH155,BJ155,BL155,BN155,BP155,BR155,BT155,BV155,EF155,EH155,EB155,ED155,BX155,BZ155,CV155,CP155,CR155,CZ155,DB155,CF155,CH155,CJ155,CL155,DR155,DT155,DV155,DX155,DZ155,EJ155,EL155,EN155)</f>
        <v>0</v>
      </c>
    </row>
    <row r="156" spans="1:148" s="1" customFormat="1" ht="15.75" customHeight="1" x14ac:dyDescent="0.25">
      <c r="A156" s="55"/>
      <c r="B156" s="55">
        <v>121</v>
      </c>
      <c r="C156" s="56" t="s">
        <v>443</v>
      </c>
      <c r="D156" s="130" t="s">
        <v>444</v>
      </c>
      <c r="E156" s="58">
        <v>13916</v>
      </c>
      <c r="F156" s="59">
        <v>4.3099999999999996</v>
      </c>
      <c r="G156" s="60"/>
      <c r="H156" s="61">
        <v>1</v>
      </c>
      <c r="I156" s="107"/>
      <c r="J156" s="107"/>
      <c r="K156" s="101">
        <v>1.4</v>
      </c>
      <c r="L156" s="101">
        <v>1.68</v>
      </c>
      <c r="M156" s="101">
        <v>2.23</v>
      </c>
      <c r="N156" s="104">
        <v>2.57</v>
      </c>
      <c r="O156" s="63"/>
      <c r="P156" s="64">
        <f>O156*E156*F156*H156*K156*$P$10</f>
        <v>0</v>
      </c>
      <c r="Q156" s="105"/>
      <c r="R156" s="64">
        <f>Q156*E156*F156*H156*K156*$R$10</f>
        <v>0</v>
      </c>
      <c r="S156" s="65"/>
      <c r="T156" s="65">
        <f>S156*E156*F156*H156*K156*$T$10</f>
        <v>0</v>
      </c>
      <c r="U156" s="63"/>
      <c r="V156" s="64">
        <f>SUM(U156*E156*F156*H156*K156*$V$10)</f>
        <v>0</v>
      </c>
      <c r="W156" s="63"/>
      <c r="X156" s="65">
        <f>SUM(W156*E156*F156*H156*K156*$X$10)</f>
        <v>0</v>
      </c>
      <c r="Y156" s="63"/>
      <c r="Z156" s="64">
        <f>SUM(Y156*E156*F156*H156*K156*$Z$10)</f>
        <v>0</v>
      </c>
      <c r="AA156" s="65"/>
      <c r="AB156" s="64">
        <f>SUM(AA156*E156*F156*H156*K156*$AB$10)</f>
        <v>0</v>
      </c>
      <c r="AC156" s="64"/>
      <c r="AD156" s="64"/>
      <c r="AE156" s="65"/>
      <c r="AF156" s="64">
        <f>SUM(AE156*E156*F156*H156*K156*$AF$10)</f>
        <v>0</v>
      </c>
      <c r="AG156" s="65"/>
      <c r="AH156" s="64">
        <f>SUM(AG156*E156*F156*H156*L156*$AH$10)</f>
        <v>0</v>
      </c>
      <c r="AI156" s="65"/>
      <c r="AJ156" s="64">
        <f>SUM(AI156*E156*F156*H156*L156*$AJ$10)</f>
        <v>0</v>
      </c>
      <c r="AK156" s="63">
        <v>90</v>
      </c>
      <c r="AL156" s="64">
        <f>SUM(AK156*E156*F156*H156*K156*$AL$10)</f>
        <v>7557222.959999999</v>
      </c>
      <c r="AM156" s="65"/>
      <c r="AN156" s="65">
        <f>SUM(AM156*E156*F156*H156*K156*$AN$10)</f>
        <v>0</v>
      </c>
      <c r="AO156" s="63"/>
      <c r="AP156" s="64">
        <f>SUM(AO156*E156*F156*H156*K156*$AP$10)</f>
        <v>0</v>
      </c>
      <c r="AQ156" s="63"/>
      <c r="AR156" s="64">
        <f>SUM(AQ156*E156*F156*H156*K156*$AR$10)</f>
        <v>0</v>
      </c>
      <c r="AS156" s="65"/>
      <c r="AT156" s="64">
        <f>SUM(E156*F156*H156*K156*AS156*$AT$10)</f>
        <v>0</v>
      </c>
      <c r="AU156" s="65"/>
      <c r="AV156" s="64">
        <f>SUM(AU156*E156*F156*H156*K156*$AV$10)</f>
        <v>0</v>
      </c>
      <c r="AW156" s="63"/>
      <c r="AX156" s="64">
        <f>SUM(AW156*E156*F156*H156*K156*$AX$10)</f>
        <v>0</v>
      </c>
      <c r="AY156" s="63">
        <v>60</v>
      </c>
      <c r="AZ156" s="65">
        <f>SUM(AY156*E156*F156*H156*K156*$AZ$10)</f>
        <v>5038148.6399999987</v>
      </c>
      <c r="BA156" s="63"/>
      <c r="BB156" s="64">
        <f>SUM(BA156*E156*F156*H156*K156*$BB$10)</f>
        <v>0</v>
      </c>
      <c r="BC156" s="63"/>
      <c r="BD156" s="64">
        <f>SUM(BC156*E156*F156*H156*K156*$BD$10)</f>
        <v>0</v>
      </c>
      <c r="BE156" s="63"/>
      <c r="BF156" s="64">
        <f>SUM(BE156*E156*F156*H156*K156*$BF$10)</f>
        <v>0</v>
      </c>
      <c r="BG156" s="63"/>
      <c r="BH156" s="64">
        <f>SUM(BG156*E156*F156*H156*K156*$BH$10)</f>
        <v>0</v>
      </c>
      <c r="BI156" s="63"/>
      <c r="BJ156" s="64">
        <f>BI156*E156*F156*H156*K156*$BJ$10</f>
        <v>0</v>
      </c>
      <c r="BK156" s="63"/>
      <c r="BL156" s="64">
        <f>BK156*E156*F156*H156*K156*$BL$10</f>
        <v>0</v>
      </c>
      <c r="BM156" s="63"/>
      <c r="BN156" s="64">
        <f>BM156*E156*F156*H156*K156*$BN$10</f>
        <v>0</v>
      </c>
      <c r="BO156" s="63"/>
      <c r="BP156" s="64">
        <f>SUM(BO156*E156*F156*H156*K156*$BP$10)</f>
        <v>0</v>
      </c>
      <c r="BQ156" s="63"/>
      <c r="BR156" s="64">
        <f>SUM(BQ156*E156*F156*H156*K156*$BR$10)</f>
        <v>0</v>
      </c>
      <c r="BS156" s="63"/>
      <c r="BT156" s="64">
        <f>SUM(BS156*E156*F156*H156*K156*$BT$10)</f>
        <v>0</v>
      </c>
      <c r="BU156" s="63"/>
      <c r="BV156" s="64">
        <f>SUM(BU156*E156*F156*H156*K156*$BV$10)</f>
        <v>0</v>
      </c>
      <c r="BW156" s="63"/>
      <c r="BX156" s="64">
        <f>SUM(BW156*E156*F156*H156*K156*$BX$10)</f>
        <v>0</v>
      </c>
      <c r="BY156" s="67"/>
      <c r="BZ156" s="68">
        <f>BY156*E156*F156*H156*K156*$BZ$10</f>
        <v>0</v>
      </c>
      <c r="CA156" s="63"/>
      <c r="CB156" s="64">
        <f>SUM(CA156*E156*F156*H156*K156*$CB$10)</f>
        <v>0</v>
      </c>
      <c r="CC156" s="65"/>
      <c r="CD156" s="64">
        <f>SUM(CC156*E156*F156*H156*K156*$CD$10)</f>
        <v>0</v>
      </c>
      <c r="CE156" s="63"/>
      <c r="CF156" s="64">
        <f>SUM(CE156*E156*F156*H156*K156*$CF$10)</f>
        <v>0</v>
      </c>
      <c r="CG156" s="63"/>
      <c r="CH156" s="64">
        <f>SUM(CG156*E156*F156*H156*K156*$CH$10)</f>
        <v>0</v>
      </c>
      <c r="CI156" s="63"/>
      <c r="CJ156" s="64">
        <f>CI156*E156*F156*H156*K156*$CJ$10</f>
        <v>0</v>
      </c>
      <c r="CK156" s="109"/>
      <c r="CL156" s="64">
        <f>SUM(CK156*E156*F156*H156*K156*$CL$10)</f>
        <v>0</v>
      </c>
      <c r="CM156" s="65"/>
      <c r="CN156" s="64">
        <f>SUM(CM156*E156*F156*H156*L156*$CN$10)</f>
        <v>0</v>
      </c>
      <c r="CO156" s="63"/>
      <c r="CP156" s="64">
        <f>SUM(CO156*E156*F156*H156*L156*$CP$10)</f>
        <v>0</v>
      </c>
      <c r="CQ156" s="63"/>
      <c r="CR156" s="64">
        <f>SUM(CQ156*E156*F156*H156*L156*$CR$10)</f>
        <v>0</v>
      </c>
      <c r="CS156" s="65"/>
      <c r="CT156" s="64">
        <f>SUM(CS156*E156*F156*H156*L156*$CT$10)</f>
        <v>0</v>
      </c>
      <c r="CU156" s="65"/>
      <c r="CV156" s="64">
        <f>SUM(CU156*E156*F156*H156*L156*$CV$10)</f>
        <v>0</v>
      </c>
      <c r="CW156" s="65"/>
      <c r="CX156" s="64">
        <f>SUM(CW156*E156*F156*H156*L156*$CX$10)</f>
        <v>0</v>
      </c>
      <c r="CY156" s="63"/>
      <c r="CZ156" s="64">
        <f>SUM(CY156*E156*F156*H156*L156*$CZ$10)</f>
        <v>0</v>
      </c>
      <c r="DA156" s="63"/>
      <c r="DB156" s="64">
        <f>SUM(DA156*E156*F156*H156*L156*$DB$10)</f>
        <v>0</v>
      </c>
      <c r="DC156" s="63"/>
      <c r="DD156" s="64">
        <f>SUM(DC156*E156*F156*H156*L156*$DD$10)</f>
        <v>0</v>
      </c>
      <c r="DE156" s="65"/>
      <c r="DF156" s="64">
        <f>SUM(DE156*E156*F156*H156*L156*$DF$10)</f>
        <v>0</v>
      </c>
      <c r="DG156" s="63"/>
      <c r="DH156" s="64">
        <f>SUM(DG156*E156*F156*H156*L156*$DH$10)</f>
        <v>0</v>
      </c>
      <c r="DI156" s="63"/>
      <c r="DJ156" s="64">
        <f>SUM(DI156*E156*F156*H156*L156*$DJ$10)</f>
        <v>0</v>
      </c>
      <c r="DK156" s="63"/>
      <c r="DL156" s="64">
        <f>SUM(DK156*E156*F156*H156*L156*$DL$10)</f>
        <v>0</v>
      </c>
      <c r="DM156" s="63"/>
      <c r="DN156" s="65">
        <f>SUM(DM156*E156*F156*H156*L156*$DN$10)</f>
        <v>0</v>
      </c>
      <c r="DO156" s="63"/>
      <c r="DP156" s="64">
        <f>SUM(DO156*E156*F156*H156*L156*$DP$10)</f>
        <v>0</v>
      </c>
      <c r="DQ156" s="63"/>
      <c r="DR156" s="64">
        <f>DQ156*E156*F156*H156*L156*$DR$10</f>
        <v>0</v>
      </c>
      <c r="DS156" s="63"/>
      <c r="DT156" s="64">
        <f>SUM(DS156*E156*F156*H156*L156*$DT$10)</f>
        <v>0</v>
      </c>
      <c r="DU156" s="63"/>
      <c r="DV156" s="64">
        <f>SUM(DU156*E156*F156*H156*L156*$DV$10)</f>
        <v>0</v>
      </c>
      <c r="DW156" s="63"/>
      <c r="DX156" s="64">
        <f>SUM(DW156*E156*F156*H156*M156*$DX$10)</f>
        <v>0</v>
      </c>
      <c r="DY156" s="63"/>
      <c r="DZ156" s="64">
        <f>SUM(DY156*E156*F156*H156*N156*$DZ$10)</f>
        <v>0</v>
      </c>
      <c r="EA156" s="63"/>
      <c r="EB156" s="64">
        <f>SUM(EA156*E156*F156*H156*K156*$EB$10)</f>
        <v>0</v>
      </c>
      <c r="EC156" s="63"/>
      <c r="ED156" s="64">
        <f>SUM(EC156*E156*F156*H156*K156*$ED$10)</f>
        <v>0</v>
      </c>
      <c r="EE156" s="63"/>
      <c r="EF156" s="64">
        <f>SUM(EE156*E156*F156*H156*K156*$EF$10)</f>
        <v>0</v>
      </c>
      <c r="EG156" s="63"/>
      <c r="EH156" s="64">
        <f>SUM(EG156*E156*F156*H156*K156*$EH$10)</f>
        <v>0</v>
      </c>
      <c r="EI156" s="63"/>
      <c r="EJ156" s="64">
        <f>EI156*E156*F156*H156*K156*$EJ$10</f>
        <v>0</v>
      </c>
      <c r="EK156" s="63"/>
      <c r="EL156" s="64">
        <f>EK156*E156*F156*H156*K156*$EL$10</f>
        <v>0</v>
      </c>
      <c r="EM156" s="63"/>
      <c r="EN156" s="64"/>
      <c r="EO156" s="69"/>
      <c r="EP156" s="69"/>
      <c r="EQ156" s="70">
        <f>SUM(O156,Y156,Q156,S156,AA156,U156,W156,AE156,AG156,AI156,AK156,AM156,AS156,AU156,AW156,AQ156,CM156,CS156,CW156,CA156,CC156,DC156,DE156,DG156,DI156,DK156,DM156,DO156,AY156,AO156,BA156,BC156,BE156,BG156,BI156,BK156,BM156,BO156,BQ156,BS156,BU156,EE156,EG156,EA156,EC156,BW156,BY156,CU156,CO156,CQ156,CY156,DA156,CE156,CG156,CI156,CK156,DQ156,DS156,DU156,DW156,DY156,EI156,EK156,EM156)</f>
        <v>150</v>
      </c>
      <c r="ER156" s="70">
        <f>SUM(P156,Z156,R156,T156,AB156,V156,X156,AF156,AH156,AJ156,AL156,AN156,AT156,AV156,AX156,AR156,CN156,CT156,CX156,CB156,CD156,DD156,DF156,DH156,DJ156,DL156,DN156,DP156,AZ156,AP156,BB156,BD156,BF156,BH156,BJ156,BL156,BN156,BP156,BR156,BT156,BV156,EF156,EH156,EB156,ED156,BX156,BZ156,CV156,CP156,CR156,CZ156,DB156,CF156,CH156,CJ156,CL156,DR156,DT156,DV156,DX156,DZ156,EJ156,EL156,EN156)</f>
        <v>12595371.599999998</v>
      </c>
    </row>
    <row r="157" spans="1:148" s="110" customFormat="1" ht="15" customHeight="1" x14ac:dyDescent="0.25">
      <c r="A157" s="55">
        <v>26</v>
      </c>
      <c r="B157" s="55"/>
      <c r="C157" s="56" t="s">
        <v>445</v>
      </c>
      <c r="D157" s="186" t="s">
        <v>446</v>
      </c>
      <c r="E157" s="58">
        <v>13916</v>
      </c>
      <c r="F157" s="181"/>
      <c r="G157" s="60"/>
      <c r="H157" s="54"/>
      <c r="I157" s="99"/>
      <c r="J157" s="99"/>
      <c r="K157" s="101">
        <v>1.4</v>
      </c>
      <c r="L157" s="101">
        <v>1.68</v>
      </c>
      <c r="M157" s="101">
        <v>2.23</v>
      </c>
      <c r="N157" s="104">
        <v>2.57</v>
      </c>
      <c r="O157" s="109">
        <f>O158</f>
        <v>0</v>
      </c>
      <c r="P157" s="109">
        <f t="shared" ref="P157:CA157" si="399">P158</f>
        <v>0</v>
      </c>
      <c r="Q157" s="109">
        <f t="shared" si="399"/>
        <v>0</v>
      </c>
      <c r="R157" s="109">
        <f t="shared" si="399"/>
        <v>0</v>
      </c>
      <c r="S157" s="109">
        <f t="shared" si="399"/>
        <v>0</v>
      </c>
      <c r="T157" s="109">
        <f t="shared" si="399"/>
        <v>0</v>
      </c>
      <c r="U157" s="109">
        <f t="shared" si="399"/>
        <v>0</v>
      </c>
      <c r="V157" s="109">
        <f t="shared" si="399"/>
        <v>0</v>
      </c>
      <c r="W157" s="109">
        <f t="shared" si="399"/>
        <v>0</v>
      </c>
      <c r="X157" s="109">
        <f t="shared" si="399"/>
        <v>0</v>
      </c>
      <c r="Y157" s="109">
        <f t="shared" si="399"/>
        <v>0</v>
      </c>
      <c r="Z157" s="109">
        <f t="shared" si="399"/>
        <v>0</v>
      </c>
      <c r="AA157" s="109">
        <f t="shared" si="399"/>
        <v>0</v>
      </c>
      <c r="AB157" s="109">
        <f t="shared" si="399"/>
        <v>0</v>
      </c>
      <c r="AC157" s="109">
        <f t="shared" si="399"/>
        <v>0</v>
      </c>
      <c r="AD157" s="109">
        <f t="shared" si="399"/>
        <v>0</v>
      </c>
      <c r="AE157" s="109">
        <f t="shared" si="399"/>
        <v>0</v>
      </c>
      <c r="AF157" s="109">
        <f t="shared" si="399"/>
        <v>0</v>
      </c>
      <c r="AG157" s="109">
        <f t="shared" si="399"/>
        <v>0</v>
      </c>
      <c r="AH157" s="109">
        <f t="shared" si="399"/>
        <v>0</v>
      </c>
      <c r="AI157" s="109">
        <f t="shared" si="399"/>
        <v>0</v>
      </c>
      <c r="AJ157" s="109">
        <f t="shared" si="399"/>
        <v>0</v>
      </c>
      <c r="AK157" s="109">
        <f t="shared" si="399"/>
        <v>0</v>
      </c>
      <c r="AL157" s="109">
        <f t="shared" si="399"/>
        <v>0</v>
      </c>
      <c r="AM157" s="109">
        <f t="shared" si="399"/>
        <v>0</v>
      </c>
      <c r="AN157" s="109">
        <f t="shared" si="399"/>
        <v>0</v>
      </c>
      <c r="AO157" s="109">
        <f t="shared" si="399"/>
        <v>0</v>
      </c>
      <c r="AP157" s="109">
        <f t="shared" si="399"/>
        <v>0</v>
      </c>
      <c r="AQ157" s="109">
        <f t="shared" si="399"/>
        <v>0</v>
      </c>
      <c r="AR157" s="109">
        <f t="shared" si="399"/>
        <v>0</v>
      </c>
      <c r="AS157" s="109">
        <f t="shared" si="399"/>
        <v>0</v>
      </c>
      <c r="AT157" s="109">
        <f t="shared" si="399"/>
        <v>0</v>
      </c>
      <c r="AU157" s="109">
        <f t="shared" si="399"/>
        <v>0</v>
      </c>
      <c r="AV157" s="109">
        <f t="shared" si="399"/>
        <v>0</v>
      </c>
      <c r="AW157" s="109">
        <f t="shared" si="399"/>
        <v>0</v>
      </c>
      <c r="AX157" s="109">
        <f t="shared" si="399"/>
        <v>0</v>
      </c>
      <c r="AY157" s="109">
        <f t="shared" si="399"/>
        <v>0</v>
      </c>
      <c r="AZ157" s="109">
        <f t="shared" si="399"/>
        <v>0</v>
      </c>
      <c r="BA157" s="109">
        <f t="shared" si="399"/>
        <v>0</v>
      </c>
      <c r="BB157" s="109">
        <f t="shared" si="399"/>
        <v>0</v>
      </c>
      <c r="BC157" s="109">
        <f t="shared" si="399"/>
        <v>0</v>
      </c>
      <c r="BD157" s="109">
        <f t="shared" si="399"/>
        <v>0</v>
      </c>
      <c r="BE157" s="109">
        <f t="shared" si="399"/>
        <v>0</v>
      </c>
      <c r="BF157" s="109">
        <f t="shared" si="399"/>
        <v>0</v>
      </c>
      <c r="BG157" s="109">
        <f t="shared" si="399"/>
        <v>0</v>
      </c>
      <c r="BH157" s="109">
        <f t="shared" si="399"/>
        <v>0</v>
      </c>
      <c r="BI157" s="109">
        <f t="shared" si="399"/>
        <v>0</v>
      </c>
      <c r="BJ157" s="109">
        <f t="shared" si="399"/>
        <v>0</v>
      </c>
      <c r="BK157" s="109">
        <f t="shared" si="399"/>
        <v>0</v>
      </c>
      <c r="BL157" s="109">
        <f t="shared" si="399"/>
        <v>0</v>
      </c>
      <c r="BM157" s="109">
        <f t="shared" si="399"/>
        <v>0</v>
      </c>
      <c r="BN157" s="109">
        <f t="shared" si="399"/>
        <v>0</v>
      </c>
      <c r="BO157" s="109">
        <f t="shared" si="399"/>
        <v>0</v>
      </c>
      <c r="BP157" s="109">
        <f t="shared" si="399"/>
        <v>0</v>
      </c>
      <c r="BQ157" s="109">
        <f t="shared" si="399"/>
        <v>0</v>
      </c>
      <c r="BR157" s="109">
        <f t="shared" si="399"/>
        <v>0</v>
      </c>
      <c r="BS157" s="109">
        <f t="shared" si="399"/>
        <v>0</v>
      </c>
      <c r="BT157" s="109">
        <f t="shared" si="399"/>
        <v>0</v>
      </c>
      <c r="BU157" s="109">
        <f t="shared" si="399"/>
        <v>0</v>
      </c>
      <c r="BV157" s="109">
        <f t="shared" si="399"/>
        <v>0</v>
      </c>
      <c r="BW157" s="109">
        <f t="shared" si="399"/>
        <v>0</v>
      </c>
      <c r="BX157" s="109">
        <f t="shared" si="399"/>
        <v>0</v>
      </c>
      <c r="BY157" s="109">
        <f t="shared" si="399"/>
        <v>0</v>
      </c>
      <c r="BZ157" s="109">
        <f t="shared" si="399"/>
        <v>0</v>
      </c>
      <c r="CA157" s="109">
        <f t="shared" si="399"/>
        <v>0</v>
      </c>
      <c r="CB157" s="109">
        <f t="shared" ref="CB157:EM157" si="400">CB158</f>
        <v>0</v>
      </c>
      <c r="CC157" s="109">
        <f t="shared" si="400"/>
        <v>0</v>
      </c>
      <c r="CD157" s="109">
        <f t="shared" si="400"/>
        <v>0</v>
      </c>
      <c r="CE157" s="109">
        <f t="shared" si="400"/>
        <v>0</v>
      </c>
      <c r="CF157" s="109">
        <f t="shared" si="400"/>
        <v>0</v>
      </c>
      <c r="CG157" s="109">
        <f t="shared" si="400"/>
        <v>0</v>
      </c>
      <c r="CH157" s="109">
        <f t="shared" si="400"/>
        <v>0</v>
      </c>
      <c r="CI157" s="109">
        <f t="shared" si="400"/>
        <v>0</v>
      </c>
      <c r="CJ157" s="109">
        <f t="shared" si="400"/>
        <v>0</v>
      </c>
      <c r="CK157" s="109">
        <f t="shared" si="400"/>
        <v>0</v>
      </c>
      <c r="CL157" s="109">
        <f t="shared" si="400"/>
        <v>0</v>
      </c>
      <c r="CM157" s="109">
        <f t="shared" si="400"/>
        <v>0</v>
      </c>
      <c r="CN157" s="109">
        <f t="shared" si="400"/>
        <v>0</v>
      </c>
      <c r="CO157" s="109">
        <f t="shared" si="400"/>
        <v>0</v>
      </c>
      <c r="CP157" s="109">
        <f t="shared" si="400"/>
        <v>0</v>
      </c>
      <c r="CQ157" s="109">
        <f t="shared" si="400"/>
        <v>0</v>
      </c>
      <c r="CR157" s="109">
        <f t="shared" si="400"/>
        <v>0</v>
      </c>
      <c r="CS157" s="109">
        <f t="shared" si="400"/>
        <v>0</v>
      </c>
      <c r="CT157" s="109">
        <f t="shared" si="400"/>
        <v>0</v>
      </c>
      <c r="CU157" s="109">
        <f t="shared" si="400"/>
        <v>0</v>
      </c>
      <c r="CV157" s="109">
        <f t="shared" si="400"/>
        <v>0</v>
      </c>
      <c r="CW157" s="109">
        <f t="shared" si="400"/>
        <v>0</v>
      </c>
      <c r="CX157" s="109">
        <f t="shared" si="400"/>
        <v>0</v>
      </c>
      <c r="CY157" s="109">
        <f t="shared" si="400"/>
        <v>0</v>
      </c>
      <c r="CZ157" s="109">
        <f t="shared" si="400"/>
        <v>0</v>
      </c>
      <c r="DA157" s="109">
        <f t="shared" si="400"/>
        <v>0</v>
      </c>
      <c r="DB157" s="109">
        <f t="shared" si="400"/>
        <v>0</v>
      </c>
      <c r="DC157" s="109">
        <f t="shared" si="400"/>
        <v>0</v>
      </c>
      <c r="DD157" s="109">
        <f t="shared" si="400"/>
        <v>0</v>
      </c>
      <c r="DE157" s="109">
        <f t="shared" si="400"/>
        <v>0</v>
      </c>
      <c r="DF157" s="109">
        <f t="shared" si="400"/>
        <v>0</v>
      </c>
      <c r="DG157" s="109">
        <f t="shared" si="400"/>
        <v>0</v>
      </c>
      <c r="DH157" s="109">
        <f t="shared" si="400"/>
        <v>0</v>
      </c>
      <c r="DI157" s="109">
        <f t="shared" si="400"/>
        <v>0</v>
      </c>
      <c r="DJ157" s="109">
        <f t="shared" si="400"/>
        <v>0</v>
      </c>
      <c r="DK157" s="109">
        <f t="shared" si="400"/>
        <v>0</v>
      </c>
      <c r="DL157" s="109">
        <f t="shared" si="400"/>
        <v>0</v>
      </c>
      <c r="DM157" s="109">
        <f t="shared" si="400"/>
        <v>0</v>
      </c>
      <c r="DN157" s="109">
        <f t="shared" si="400"/>
        <v>0</v>
      </c>
      <c r="DO157" s="109">
        <f t="shared" si="400"/>
        <v>0</v>
      </c>
      <c r="DP157" s="109">
        <f t="shared" si="400"/>
        <v>0</v>
      </c>
      <c r="DQ157" s="109">
        <f t="shared" si="400"/>
        <v>0</v>
      </c>
      <c r="DR157" s="109">
        <f t="shared" si="400"/>
        <v>0</v>
      </c>
      <c r="DS157" s="109">
        <f t="shared" si="400"/>
        <v>0</v>
      </c>
      <c r="DT157" s="109">
        <f t="shared" si="400"/>
        <v>0</v>
      </c>
      <c r="DU157" s="109">
        <f t="shared" si="400"/>
        <v>0</v>
      </c>
      <c r="DV157" s="109">
        <f t="shared" si="400"/>
        <v>0</v>
      </c>
      <c r="DW157" s="109">
        <f t="shared" si="400"/>
        <v>0</v>
      </c>
      <c r="DX157" s="109">
        <f t="shared" si="400"/>
        <v>0</v>
      </c>
      <c r="DY157" s="109">
        <f t="shared" si="400"/>
        <v>0</v>
      </c>
      <c r="DZ157" s="109">
        <f t="shared" si="400"/>
        <v>0</v>
      </c>
      <c r="EA157" s="109">
        <f t="shared" si="400"/>
        <v>0</v>
      </c>
      <c r="EB157" s="109">
        <f t="shared" si="400"/>
        <v>0</v>
      </c>
      <c r="EC157" s="109">
        <f t="shared" si="400"/>
        <v>0</v>
      </c>
      <c r="ED157" s="109">
        <f t="shared" si="400"/>
        <v>0</v>
      </c>
      <c r="EE157" s="109">
        <f t="shared" si="400"/>
        <v>0</v>
      </c>
      <c r="EF157" s="109">
        <f t="shared" si="400"/>
        <v>0</v>
      </c>
      <c r="EG157" s="109">
        <f t="shared" si="400"/>
        <v>0</v>
      </c>
      <c r="EH157" s="109">
        <f t="shared" si="400"/>
        <v>0</v>
      </c>
      <c r="EI157" s="109">
        <f t="shared" si="400"/>
        <v>0</v>
      </c>
      <c r="EJ157" s="109">
        <f t="shared" si="400"/>
        <v>0</v>
      </c>
      <c r="EK157" s="109">
        <f t="shared" si="400"/>
        <v>0</v>
      </c>
      <c r="EL157" s="109">
        <f t="shared" si="400"/>
        <v>0</v>
      </c>
      <c r="EM157" s="109">
        <f t="shared" si="400"/>
        <v>0</v>
      </c>
      <c r="EN157" s="109">
        <f t="shared" ref="EN157:ER157" si="401">EN158</f>
        <v>0</v>
      </c>
      <c r="EO157" s="109"/>
      <c r="EP157" s="109"/>
      <c r="EQ157" s="109">
        <f t="shared" si="401"/>
        <v>0</v>
      </c>
      <c r="ER157" s="109">
        <f t="shared" si="401"/>
        <v>0</v>
      </c>
    </row>
    <row r="158" spans="1:148" s="1" customFormat="1" ht="45" customHeight="1" x14ac:dyDescent="0.25">
      <c r="A158" s="55"/>
      <c r="B158" s="55">
        <v>122</v>
      </c>
      <c r="C158" s="56" t="s">
        <v>447</v>
      </c>
      <c r="D158" s="130" t="s">
        <v>448</v>
      </c>
      <c r="E158" s="58">
        <v>13916</v>
      </c>
      <c r="F158" s="59">
        <v>0.98</v>
      </c>
      <c r="G158" s="60"/>
      <c r="H158" s="61">
        <v>1</v>
      </c>
      <c r="I158" s="107"/>
      <c r="J158" s="107"/>
      <c r="K158" s="101">
        <v>1.4</v>
      </c>
      <c r="L158" s="101">
        <v>1.68</v>
      </c>
      <c r="M158" s="101">
        <v>2.23</v>
      </c>
      <c r="N158" s="104">
        <v>2.57</v>
      </c>
      <c r="O158" s="63"/>
      <c r="P158" s="64">
        <f>O158*E158*F158*H158*K158*$P$10</f>
        <v>0</v>
      </c>
      <c r="Q158" s="105"/>
      <c r="R158" s="64">
        <f>Q158*E158*F158*H158*K158*$R$10</f>
        <v>0</v>
      </c>
      <c r="S158" s="65"/>
      <c r="T158" s="65">
        <f>S158*E158*F158*H158*K158*$T$10</f>
        <v>0</v>
      </c>
      <c r="U158" s="63"/>
      <c r="V158" s="64">
        <f>SUM(U158*E158*F158*H158*K158*$V$10)</f>
        <v>0</v>
      </c>
      <c r="W158" s="63"/>
      <c r="X158" s="65">
        <f>SUM(W158*E158*F158*H158*K158*$X$10)</f>
        <v>0</v>
      </c>
      <c r="Y158" s="63"/>
      <c r="Z158" s="64">
        <f>SUM(Y158*E158*F158*H158*K158*$Z$10)</f>
        <v>0</v>
      </c>
      <c r="AA158" s="65"/>
      <c r="AB158" s="64">
        <f>SUM(AA158*E158*F158*H158*K158*$AB$10)</f>
        <v>0</v>
      </c>
      <c r="AC158" s="64"/>
      <c r="AD158" s="64"/>
      <c r="AE158" s="65"/>
      <c r="AF158" s="64">
        <f>SUM(AE158*E158*F158*H158*K158*$AF$10)</f>
        <v>0</v>
      </c>
      <c r="AG158" s="65"/>
      <c r="AH158" s="64">
        <f>SUM(AG158*E158*F158*H158*L158*$AH$10)</f>
        <v>0</v>
      </c>
      <c r="AI158" s="65"/>
      <c r="AJ158" s="64">
        <f>SUM(AI158*E158*F158*H158*L158*$AJ$10)</f>
        <v>0</v>
      </c>
      <c r="AK158" s="63"/>
      <c r="AL158" s="64">
        <f>SUM(AK158*E158*F158*H158*K158*$AL$10)</f>
        <v>0</v>
      </c>
      <c r="AM158" s="65"/>
      <c r="AN158" s="65">
        <f>SUM(AM158*E158*F158*H158*K158*$AN$10)</f>
        <v>0</v>
      </c>
      <c r="AO158" s="63"/>
      <c r="AP158" s="64">
        <f>SUM(AO158*E158*F158*H158*K158*$AP$10)</f>
        <v>0</v>
      </c>
      <c r="AQ158" s="63"/>
      <c r="AR158" s="64">
        <f>SUM(AQ158*E158*F158*H158*K158*$AR$10)</f>
        <v>0</v>
      </c>
      <c r="AS158" s="65"/>
      <c r="AT158" s="64">
        <f>SUM(E158*F158*H158*K158*AS158*$AT$10)</f>
        <v>0</v>
      </c>
      <c r="AU158" s="65"/>
      <c r="AV158" s="64">
        <f>SUM(AU158*E158*F158*H158*K158*$AV$10)</f>
        <v>0</v>
      </c>
      <c r="AW158" s="63"/>
      <c r="AX158" s="64">
        <f>SUM(AW158*E158*F158*H158*K158*$AX$10)</f>
        <v>0</v>
      </c>
      <c r="AY158" s="63"/>
      <c r="AZ158" s="65">
        <f>SUM(AY158*E158*F158*H158*K158*$AZ$10)</f>
        <v>0</v>
      </c>
      <c r="BA158" s="63"/>
      <c r="BB158" s="64">
        <f>SUM(BA158*E158*F158*H158*K158*$BB$10)</f>
        <v>0</v>
      </c>
      <c r="BC158" s="63"/>
      <c r="BD158" s="64">
        <f>SUM(BC158*E158*F158*H158*K158*$BD$10)</f>
        <v>0</v>
      </c>
      <c r="BE158" s="63"/>
      <c r="BF158" s="64">
        <f>SUM(BE158*E158*F158*H158*K158*$BF$10)</f>
        <v>0</v>
      </c>
      <c r="BG158" s="63"/>
      <c r="BH158" s="64">
        <f>SUM(BG158*E158*F158*H158*K158*$BH$10)</f>
        <v>0</v>
      </c>
      <c r="BI158" s="63"/>
      <c r="BJ158" s="64">
        <f>BI158*E158*F158*H158*K158*$BJ$10</f>
        <v>0</v>
      </c>
      <c r="BK158" s="63"/>
      <c r="BL158" s="64">
        <f>BK158*E158*F158*H158*K158*$BL$10</f>
        <v>0</v>
      </c>
      <c r="BM158" s="63"/>
      <c r="BN158" s="64">
        <f>BM158*E158*F158*H158*K158*$BN$10</f>
        <v>0</v>
      </c>
      <c r="BO158" s="63"/>
      <c r="BP158" s="64">
        <f>SUM(BO158*E158*F158*H158*K158*$BP$10)</f>
        <v>0</v>
      </c>
      <c r="BQ158" s="63"/>
      <c r="BR158" s="64">
        <f>SUM(BQ158*E158*F158*H158*K158*$BR$10)</f>
        <v>0</v>
      </c>
      <c r="BS158" s="63"/>
      <c r="BT158" s="64">
        <f>SUM(BS158*E158*F158*H158*K158*$BT$10)</f>
        <v>0</v>
      </c>
      <c r="BU158" s="63"/>
      <c r="BV158" s="64">
        <f>SUM(BU158*E158*F158*H158*K158*$BV$10)</f>
        <v>0</v>
      </c>
      <c r="BW158" s="63"/>
      <c r="BX158" s="64">
        <f>SUM(BW158*E158*F158*H158*K158*$BX$10)</f>
        <v>0</v>
      </c>
      <c r="BY158" s="67"/>
      <c r="BZ158" s="68">
        <f>BY158*E158*F158*H158*K158*$BZ$10</f>
        <v>0</v>
      </c>
      <c r="CA158" s="63"/>
      <c r="CB158" s="64">
        <f>SUM(CA158*E158*F158*H158*K158*$CB$10)</f>
        <v>0</v>
      </c>
      <c r="CC158" s="65"/>
      <c r="CD158" s="64">
        <f>SUM(CC158*E158*F158*H158*K158*$CD$10)</f>
        <v>0</v>
      </c>
      <c r="CE158" s="63"/>
      <c r="CF158" s="64">
        <f>SUM(CE158*E158*F158*H158*K158*$CF$10)</f>
        <v>0</v>
      </c>
      <c r="CG158" s="63"/>
      <c r="CH158" s="64">
        <f>SUM(CG158*E158*F158*H158*K158*$CH$10)</f>
        <v>0</v>
      </c>
      <c r="CI158" s="63"/>
      <c r="CJ158" s="64">
        <f>CI158*E158*F158*H158*K158*$CJ$10</f>
        <v>0</v>
      </c>
      <c r="CK158" s="109"/>
      <c r="CL158" s="64">
        <f>SUM(CK158*E158*F158*H158*K158*$CL$10)</f>
        <v>0</v>
      </c>
      <c r="CM158" s="65"/>
      <c r="CN158" s="64">
        <f>SUM(CM158*E158*F158*H158*L158*$CN$10)</f>
        <v>0</v>
      </c>
      <c r="CO158" s="63"/>
      <c r="CP158" s="64">
        <f>SUM(CO158*E158*F158*H158*L158*$CP$10)</f>
        <v>0</v>
      </c>
      <c r="CQ158" s="63"/>
      <c r="CR158" s="64">
        <f>SUM(CQ158*E158*F158*H158*L158*$CR$10)</f>
        <v>0</v>
      </c>
      <c r="CS158" s="65"/>
      <c r="CT158" s="64">
        <f>SUM(CS158*E158*F158*H158*L158*$CT$10)</f>
        <v>0</v>
      </c>
      <c r="CU158" s="65"/>
      <c r="CV158" s="64">
        <f>SUM(CU158*E158*F158*H158*L158*$CV$10)</f>
        <v>0</v>
      </c>
      <c r="CW158" s="65"/>
      <c r="CX158" s="64">
        <f>SUM(CW158*E158*F158*H158*L158*$CX$10)</f>
        <v>0</v>
      </c>
      <c r="CY158" s="63"/>
      <c r="CZ158" s="64">
        <f>SUM(CY158*E158*F158*H158*L158*$CZ$10)</f>
        <v>0</v>
      </c>
      <c r="DA158" s="63"/>
      <c r="DB158" s="64">
        <f>SUM(DA158*E158*F158*H158*L158*$DB$10)</f>
        <v>0</v>
      </c>
      <c r="DC158" s="63"/>
      <c r="DD158" s="64">
        <f>SUM(DC158*E158*F158*H158*L158*$DD$10)</f>
        <v>0</v>
      </c>
      <c r="DE158" s="65"/>
      <c r="DF158" s="64">
        <f>SUM(DE158*E158*F158*H158*L158*$DF$10)</f>
        <v>0</v>
      </c>
      <c r="DG158" s="63"/>
      <c r="DH158" s="64">
        <f>SUM(DG158*E158*F158*H158*L158*$DH$10)</f>
        <v>0</v>
      </c>
      <c r="DI158" s="63"/>
      <c r="DJ158" s="64">
        <f>SUM(DI158*E158*F158*H158*L158*$DJ$10)</f>
        <v>0</v>
      </c>
      <c r="DK158" s="63"/>
      <c r="DL158" s="64">
        <f>SUM(DK158*E158*F158*H158*L158*$DL$10)</f>
        <v>0</v>
      </c>
      <c r="DM158" s="63"/>
      <c r="DN158" s="65">
        <f>SUM(DM158*E158*F158*H158*L158*$DN$10)</f>
        <v>0</v>
      </c>
      <c r="DO158" s="63"/>
      <c r="DP158" s="64">
        <f>SUM(DO158*E158*F158*H158*L158*$DP$10)</f>
        <v>0</v>
      </c>
      <c r="DQ158" s="63"/>
      <c r="DR158" s="64">
        <f>DQ158*E158*F158*H158*L158*$DR$10</f>
        <v>0</v>
      </c>
      <c r="DS158" s="63"/>
      <c r="DT158" s="64">
        <f>SUM(DS158*E158*F158*H158*L158*$DT$10)</f>
        <v>0</v>
      </c>
      <c r="DU158" s="63"/>
      <c r="DV158" s="64">
        <f>SUM(DU158*E158*F158*H158*L158*$DV$10)</f>
        <v>0</v>
      </c>
      <c r="DW158" s="63"/>
      <c r="DX158" s="64">
        <f>SUM(DW158*E158*F158*H158*M158*$DX$10)</f>
        <v>0</v>
      </c>
      <c r="DY158" s="63"/>
      <c r="DZ158" s="64">
        <f>SUM(DY158*E158*F158*H158*N158*$DZ$10)</f>
        <v>0</v>
      </c>
      <c r="EA158" s="63"/>
      <c r="EB158" s="64">
        <f>SUM(EA158*E158*F158*H158*K158*$EB$10)</f>
        <v>0</v>
      </c>
      <c r="EC158" s="63"/>
      <c r="ED158" s="64">
        <f>SUM(EC158*E158*F158*H158*K158*$ED$10)</f>
        <v>0</v>
      </c>
      <c r="EE158" s="63"/>
      <c r="EF158" s="64">
        <f>SUM(EE158*E158*F158*H158*K158*$EF$10)</f>
        <v>0</v>
      </c>
      <c r="EG158" s="63"/>
      <c r="EH158" s="64">
        <f>SUM(EG158*E158*F158*H158*K158*$EH$10)</f>
        <v>0</v>
      </c>
      <c r="EI158" s="63"/>
      <c r="EJ158" s="64">
        <f>EI158*E158*F158*H158*K158*$EJ$10</f>
        <v>0</v>
      </c>
      <c r="EK158" s="63"/>
      <c r="EL158" s="64">
        <f>EK158*E158*F158*H158*K158*$EL$10</f>
        <v>0</v>
      </c>
      <c r="EM158" s="63"/>
      <c r="EN158" s="64"/>
      <c r="EO158" s="69"/>
      <c r="EP158" s="69"/>
      <c r="EQ158" s="70">
        <f>SUM(O158,Y158,Q158,S158,AA158,U158,W158,AE158,AG158,AI158,AK158,AM158,AS158,AU158,AW158,AQ158,CM158,CS158,CW158,CA158,CC158,DC158,DE158,DG158,DI158,DK158,DM158,DO158,AY158,AO158,BA158,BC158,BE158,BG158,BI158,BK158,BM158,BO158,BQ158,BS158,BU158,EE158,EG158,EA158,EC158,BW158,BY158,CU158,CO158,CQ158,CY158,DA158,CE158,CG158,CI158,CK158,DQ158,DS158,DU158,DW158,DY158,EI158,EK158,EM158)</f>
        <v>0</v>
      </c>
      <c r="ER158" s="70">
        <f>SUM(P158,Z158,R158,T158,AB158,V158,X158,AF158,AH158,AJ158,AL158,AN158,AT158,AV158,AX158,AR158,CN158,CT158,CX158,CB158,CD158,DD158,DF158,DH158,DJ158,DL158,DN158,DP158,AZ158,AP158,BB158,BD158,BF158,BH158,BJ158,BL158,BN158,BP158,BR158,BT158,BV158,EF158,EH158,EB158,ED158,BX158,BZ158,CV158,CP158,CR158,CZ158,DB158,CF158,CH158,CJ158,CL158,DR158,DT158,DV158,DX158,DZ158,EJ158,EL158,EN158)</f>
        <v>0</v>
      </c>
    </row>
    <row r="159" spans="1:148" s="110" customFormat="1" ht="15" customHeight="1" x14ac:dyDescent="0.25">
      <c r="A159" s="55">
        <v>27</v>
      </c>
      <c r="B159" s="55"/>
      <c r="C159" s="56" t="s">
        <v>449</v>
      </c>
      <c r="D159" s="186" t="s">
        <v>450</v>
      </c>
      <c r="E159" s="58">
        <v>13916</v>
      </c>
      <c r="F159" s="181"/>
      <c r="G159" s="60"/>
      <c r="H159" s="54"/>
      <c r="I159" s="99"/>
      <c r="J159" s="99"/>
      <c r="K159" s="101">
        <v>1.4</v>
      </c>
      <c r="L159" s="101">
        <v>1.68</v>
      </c>
      <c r="M159" s="101">
        <v>2.23</v>
      </c>
      <c r="N159" s="104">
        <v>2.57</v>
      </c>
      <c r="O159" s="109">
        <f>O160</f>
        <v>0</v>
      </c>
      <c r="P159" s="109">
        <f t="shared" ref="P159:CA159" si="402">P160</f>
        <v>0</v>
      </c>
      <c r="Q159" s="109">
        <f t="shared" si="402"/>
        <v>0</v>
      </c>
      <c r="R159" s="109">
        <f t="shared" si="402"/>
        <v>0</v>
      </c>
      <c r="S159" s="109">
        <f t="shared" si="402"/>
        <v>0</v>
      </c>
      <c r="T159" s="109">
        <f t="shared" si="402"/>
        <v>0</v>
      </c>
      <c r="U159" s="109">
        <f t="shared" si="402"/>
        <v>0</v>
      </c>
      <c r="V159" s="109">
        <f t="shared" si="402"/>
        <v>0</v>
      </c>
      <c r="W159" s="109">
        <f t="shared" si="402"/>
        <v>0</v>
      </c>
      <c r="X159" s="109">
        <f t="shared" si="402"/>
        <v>0</v>
      </c>
      <c r="Y159" s="109">
        <f t="shared" si="402"/>
        <v>0</v>
      </c>
      <c r="Z159" s="109">
        <f t="shared" si="402"/>
        <v>0</v>
      </c>
      <c r="AA159" s="109">
        <f t="shared" si="402"/>
        <v>0</v>
      </c>
      <c r="AB159" s="109">
        <f t="shared" si="402"/>
        <v>0</v>
      </c>
      <c r="AC159" s="109">
        <f t="shared" si="402"/>
        <v>0</v>
      </c>
      <c r="AD159" s="109">
        <f t="shared" si="402"/>
        <v>0</v>
      </c>
      <c r="AE159" s="109">
        <f t="shared" si="402"/>
        <v>0</v>
      </c>
      <c r="AF159" s="109">
        <f t="shared" si="402"/>
        <v>0</v>
      </c>
      <c r="AG159" s="109">
        <f t="shared" si="402"/>
        <v>0</v>
      </c>
      <c r="AH159" s="109">
        <f t="shared" si="402"/>
        <v>0</v>
      </c>
      <c r="AI159" s="109">
        <f t="shared" si="402"/>
        <v>0</v>
      </c>
      <c r="AJ159" s="109">
        <f t="shared" si="402"/>
        <v>0</v>
      </c>
      <c r="AK159" s="109">
        <f t="shared" si="402"/>
        <v>0</v>
      </c>
      <c r="AL159" s="109">
        <f t="shared" si="402"/>
        <v>0</v>
      </c>
      <c r="AM159" s="109">
        <f t="shared" si="402"/>
        <v>0</v>
      </c>
      <c r="AN159" s="109">
        <f t="shared" si="402"/>
        <v>0</v>
      </c>
      <c r="AO159" s="109">
        <f t="shared" si="402"/>
        <v>0</v>
      </c>
      <c r="AP159" s="109">
        <f t="shared" si="402"/>
        <v>0</v>
      </c>
      <c r="AQ159" s="109">
        <f t="shared" si="402"/>
        <v>0</v>
      </c>
      <c r="AR159" s="109">
        <f t="shared" si="402"/>
        <v>0</v>
      </c>
      <c r="AS159" s="109">
        <f t="shared" si="402"/>
        <v>0</v>
      </c>
      <c r="AT159" s="109">
        <f t="shared" si="402"/>
        <v>0</v>
      </c>
      <c r="AU159" s="109">
        <f t="shared" si="402"/>
        <v>0</v>
      </c>
      <c r="AV159" s="109">
        <f t="shared" si="402"/>
        <v>0</v>
      </c>
      <c r="AW159" s="109">
        <f t="shared" si="402"/>
        <v>0</v>
      </c>
      <c r="AX159" s="109">
        <f t="shared" si="402"/>
        <v>0</v>
      </c>
      <c r="AY159" s="109">
        <f t="shared" si="402"/>
        <v>0</v>
      </c>
      <c r="AZ159" s="109">
        <f t="shared" si="402"/>
        <v>0</v>
      </c>
      <c r="BA159" s="109">
        <f t="shared" si="402"/>
        <v>0</v>
      </c>
      <c r="BB159" s="109">
        <f t="shared" si="402"/>
        <v>0</v>
      </c>
      <c r="BC159" s="109">
        <f t="shared" si="402"/>
        <v>0</v>
      </c>
      <c r="BD159" s="109">
        <f t="shared" si="402"/>
        <v>0</v>
      </c>
      <c r="BE159" s="109">
        <f t="shared" si="402"/>
        <v>0</v>
      </c>
      <c r="BF159" s="109">
        <f t="shared" si="402"/>
        <v>0</v>
      </c>
      <c r="BG159" s="109">
        <f t="shared" si="402"/>
        <v>0</v>
      </c>
      <c r="BH159" s="109">
        <f t="shared" si="402"/>
        <v>0</v>
      </c>
      <c r="BI159" s="109">
        <f t="shared" si="402"/>
        <v>0</v>
      </c>
      <c r="BJ159" s="109">
        <f t="shared" si="402"/>
        <v>0</v>
      </c>
      <c r="BK159" s="109">
        <f t="shared" si="402"/>
        <v>0</v>
      </c>
      <c r="BL159" s="109">
        <f t="shared" si="402"/>
        <v>0</v>
      </c>
      <c r="BM159" s="109">
        <f t="shared" si="402"/>
        <v>0</v>
      </c>
      <c r="BN159" s="109">
        <f t="shared" si="402"/>
        <v>0</v>
      </c>
      <c r="BO159" s="109">
        <f t="shared" si="402"/>
        <v>0</v>
      </c>
      <c r="BP159" s="109">
        <f t="shared" si="402"/>
        <v>0</v>
      </c>
      <c r="BQ159" s="109">
        <f t="shared" si="402"/>
        <v>0</v>
      </c>
      <c r="BR159" s="109">
        <f t="shared" si="402"/>
        <v>0</v>
      </c>
      <c r="BS159" s="109">
        <f t="shared" si="402"/>
        <v>0</v>
      </c>
      <c r="BT159" s="109">
        <f t="shared" si="402"/>
        <v>0</v>
      </c>
      <c r="BU159" s="109">
        <f t="shared" si="402"/>
        <v>0</v>
      </c>
      <c r="BV159" s="109">
        <f t="shared" si="402"/>
        <v>0</v>
      </c>
      <c r="BW159" s="109">
        <f t="shared" si="402"/>
        <v>0</v>
      </c>
      <c r="BX159" s="109">
        <f t="shared" si="402"/>
        <v>0</v>
      </c>
      <c r="BY159" s="109">
        <f t="shared" si="402"/>
        <v>0</v>
      </c>
      <c r="BZ159" s="109">
        <f t="shared" si="402"/>
        <v>0</v>
      </c>
      <c r="CA159" s="109">
        <f t="shared" si="402"/>
        <v>0</v>
      </c>
      <c r="CB159" s="109">
        <f t="shared" ref="CB159:EM159" si="403">CB160</f>
        <v>0</v>
      </c>
      <c r="CC159" s="109">
        <f t="shared" si="403"/>
        <v>0</v>
      </c>
      <c r="CD159" s="109">
        <f t="shared" si="403"/>
        <v>0</v>
      </c>
      <c r="CE159" s="109">
        <f t="shared" si="403"/>
        <v>0</v>
      </c>
      <c r="CF159" s="109">
        <f t="shared" si="403"/>
        <v>0</v>
      </c>
      <c r="CG159" s="109">
        <f t="shared" si="403"/>
        <v>0</v>
      </c>
      <c r="CH159" s="109">
        <f t="shared" si="403"/>
        <v>0</v>
      </c>
      <c r="CI159" s="109">
        <f t="shared" si="403"/>
        <v>0</v>
      </c>
      <c r="CJ159" s="109">
        <f t="shared" si="403"/>
        <v>0</v>
      </c>
      <c r="CK159" s="109">
        <f t="shared" si="403"/>
        <v>1</v>
      </c>
      <c r="CL159" s="109">
        <f t="shared" si="403"/>
        <v>14416.975999999999</v>
      </c>
      <c r="CM159" s="109">
        <f t="shared" si="403"/>
        <v>15</v>
      </c>
      <c r="CN159" s="109">
        <f t="shared" si="403"/>
        <v>259505.568</v>
      </c>
      <c r="CO159" s="109">
        <f t="shared" si="403"/>
        <v>0</v>
      </c>
      <c r="CP159" s="109">
        <f t="shared" si="403"/>
        <v>0</v>
      </c>
      <c r="CQ159" s="109">
        <f t="shared" si="403"/>
        <v>0</v>
      </c>
      <c r="CR159" s="109">
        <f t="shared" si="403"/>
        <v>0</v>
      </c>
      <c r="CS159" s="109">
        <f t="shared" si="403"/>
        <v>0</v>
      </c>
      <c r="CT159" s="109">
        <f t="shared" si="403"/>
        <v>0</v>
      </c>
      <c r="CU159" s="109">
        <f t="shared" si="403"/>
        <v>0</v>
      </c>
      <c r="CV159" s="109">
        <f t="shared" si="403"/>
        <v>0</v>
      </c>
      <c r="CW159" s="109">
        <f t="shared" si="403"/>
        <v>0</v>
      </c>
      <c r="CX159" s="109">
        <f t="shared" si="403"/>
        <v>0</v>
      </c>
      <c r="CY159" s="109">
        <f t="shared" si="403"/>
        <v>0</v>
      </c>
      <c r="CZ159" s="109">
        <f t="shared" si="403"/>
        <v>0</v>
      </c>
      <c r="DA159" s="109">
        <f t="shared" si="403"/>
        <v>0</v>
      </c>
      <c r="DB159" s="109">
        <f t="shared" si="403"/>
        <v>0</v>
      </c>
      <c r="DC159" s="109">
        <f t="shared" si="403"/>
        <v>0</v>
      </c>
      <c r="DD159" s="109">
        <f t="shared" si="403"/>
        <v>0</v>
      </c>
      <c r="DE159" s="109">
        <f t="shared" si="403"/>
        <v>0</v>
      </c>
      <c r="DF159" s="109">
        <f t="shared" si="403"/>
        <v>0</v>
      </c>
      <c r="DG159" s="109">
        <f t="shared" si="403"/>
        <v>0</v>
      </c>
      <c r="DH159" s="109">
        <f t="shared" si="403"/>
        <v>0</v>
      </c>
      <c r="DI159" s="109">
        <f t="shared" si="403"/>
        <v>0</v>
      </c>
      <c r="DJ159" s="109">
        <f t="shared" si="403"/>
        <v>0</v>
      </c>
      <c r="DK159" s="109">
        <f t="shared" si="403"/>
        <v>0</v>
      </c>
      <c r="DL159" s="109">
        <f t="shared" si="403"/>
        <v>0</v>
      </c>
      <c r="DM159" s="109">
        <f t="shared" si="403"/>
        <v>0</v>
      </c>
      <c r="DN159" s="109">
        <f t="shared" si="403"/>
        <v>0</v>
      </c>
      <c r="DO159" s="109">
        <f t="shared" si="403"/>
        <v>0</v>
      </c>
      <c r="DP159" s="109">
        <f t="shared" si="403"/>
        <v>0</v>
      </c>
      <c r="DQ159" s="109">
        <f t="shared" si="403"/>
        <v>0</v>
      </c>
      <c r="DR159" s="109">
        <f t="shared" si="403"/>
        <v>0</v>
      </c>
      <c r="DS159" s="109">
        <f t="shared" si="403"/>
        <v>2</v>
      </c>
      <c r="DT159" s="109">
        <f t="shared" si="403"/>
        <v>34600.742400000003</v>
      </c>
      <c r="DU159" s="109">
        <f t="shared" si="403"/>
        <v>0</v>
      </c>
      <c r="DV159" s="109">
        <f t="shared" si="403"/>
        <v>0</v>
      </c>
      <c r="DW159" s="109">
        <f t="shared" si="403"/>
        <v>0</v>
      </c>
      <c r="DX159" s="109">
        <f t="shared" si="403"/>
        <v>0</v>
      </c>
      <c r="DY159" s="109">
        <f t="shared" si="403"/>
        <v>0</v>
      </c>
      <c r="DZ159" s="109">
        <f t="shared" si="403"/>
        <v>0</v>
      </c>
      <c r="EA159" s="109">
        <f t="shared" si="403"/>
        <v>0</v>
      </c>
      <c r="EB159" s="109">
        <f t="shared" si="403"/>
        <v>0</v>
      </c>
      <c r="EC159" s="109">
        <f t="shared" si="403"/>
        <v>0</v>
      </c>
      <c r="ED159" s="109">
        <f t="shared" si="403"/>
        <v>0</v>
      </c>
      <c r="EE159" s="109">
        <f t="shared" si="403"/>
        <v>0</v>
      </c>
      <c r="EF159" s="109">
        <f t="shared" si="403"/>
        <v>0</v>
      </c>
      <c r="EG159" s="109">
        <f t="shared" si="403"/>
        <v>0</v>
      </c>
      <c r="EH159" s="109">
        <f t="shared" si="403"/>
        <v>0</v>
      </c>
      <c r="EI159" s="109">
        <f t="shared" si="403"/>
        <v>0</v>
      </c>
      <c r="EJ159" s="109">
        <f t="shared" si="403"/>
        <v>0</v>
      </c>
      <c r="EK159" s="109">
        <f t="shared" si="403"/>
        <v>0</v>
      </c>
      <c r="EL159" s="109">
        <f t="shared" si="403"/>
        <v>0</v>
      </c>
      <c r="EM159" s="109">
        <f t="shared" si="403"/>
        <v>0</v>
      </c>
      <c r="EN159" s="109">
        <f t="shared" ref="EN159:ER159" si="404">EN160</f>
        <v>0</v>
      </c>
      <c r="EO159" s="109"/>
      <c r="EP159" s="109"/>
      <c r="EQ159" s="109">
        <f t="shared" si="404"/>
        <v>18</v>
      </c>
      <c r="ER159" s="109">
        <f t="shared" si="404"/>
        <v>308523.28639999998</v>
      </c>
    </row>
    <row r="160" spans="1:148" s="1" customFormat="1" ht="30" customHeight="1" x14ac:dyDescent="0.25">
      <c r="A160" s="55"/>
      <c r="B160" s="55">
        <v>123</v>
      </c>
      <c r="C160" s="56" t="s">
        <v>451</v>
      </c>
      <c r="D160" s="131" t="s">
        <v>452</v>
      </c>
      <c r="E160" s="58">
        <v>13916</v>
      </c>
      <c r="F160" s="146">
        <v>0.74</v>
      </c>
      <c r="G160" s="60"/>
      <c r="H160" s="61">
        <v>1</v>
      </c>
      <c r="I160" s="107"/>
      <c r="J160" s="107"/>
      <c r="K160" s="101">
        <v>1.4</v>
      </c>
      <c r="L160" s="101">
        <v>1.68</v>
      </c>
      <c r="M160" s="101">
        <v>2.23</v>
      </c>
      <c r="N160" s="104">
        <v>2.57</v>
      </c>
      <c r="O160" s="63"/>
      <c r="P160" s="64">
        <f>O160*E160*F160*H160*K160*$P$10</f>
        <v>0</v>
      </c>
      <c r="Q160" s="105"/>
      <c r="R160" s="64">
        <f>Q160*E160*F160*H160*K160*$R$10</f>
        <v>0</v>
      </c>
      <c r="S160" s="65"/>
      <c r="T160" s="65">
        <f>S160*E160*F160*H160*K160*$T$10</f>
        <v>0</v>
      </c>
      <c r="U160" s="63"/>
      <c r="V160" s="64">
        <f>SUM(U160*E160*F160*H160*K160*$V$10)</f>
        <v>0</v>
      </c>
      <c r="W160" s="63"/>
      <c r="X160" s="65">
        <f>SUM(W160*E160*F160*H160*K160*$X$10)</f>
        <v>0</v>
      </c>
      <c r="Y160" s="63"/>
      <c r="Z160" s="64">
        <f>SUM(Y160*E160*F160*H160*K160*$Z$10)</f>
        <v>0</v>
      </c>
      <c r="AA160" s="65"/>
      <c r="AB160" s="64">
        <f>SUM(AA160*E160*F160*H160*K160*$AB$10)</f>
        <v>0</v>
      </c>
      <c r="AC160" s="64"/>
      <c r="AD160" s="64"/>
      <c r="AE160" s="65"/>
      <c r="AF160" s="64">
        <f>SUM(AE160*E160*F160*H160*K160*$AF$10)</f>
        <v>0</v>
      </c>
      <c r="AG160" s="65"/>
      <c r="AH160" s="64">
        <f>SUM(AG160*E160*F160*H160*L160*$AH$10)</f>
        <v>0</v>
      </c>
      <c r="AI160" s="65"/>
      <c r="AJ160" s="64">
        <f>SUM(AI160*E160*F160*H160*L160*$AJ$10)</f>
        <v>0</v>
      </c>
      <c r="AK160" s="63"/>
      <c r="AL160" s="64">
        <f>SUM(AK160*E160*F160*H160*K160*$AL$10)</f>
        <v>0</v>
      </c>
      <c r="AM160" s="65"/>
      <c r="AN160" s="65">
        <f>SUM(AM160*E160*F160*H160*K160*$AN$10)</f>
        <v>0</v>
      </c>
      <c r="AO160" s="63"/>
      <c r="AP160" s="64">
        <f>SUM(AO160*E160*F160*H160*K160*$AP$10)</f>
        <v>0</v>
      </c>
      <c r="AQ160" s="63"/>
      <c r="AR160" s="64">
        <f>SUM(AQ160*E160*F160*H160*K160*$AR$10)</f>
        <v>0</v>
      </c>
      <c r="AS160" s="65"/>
      <c r="AT160" s="64">
        <f>SUM(E160*F160*H160*K160*AS160*$AT$10)</f>
        <v>0</v>
      </c>
      <c r="AU160" s="65"/>
      <c r="AV160" s="64">
        <f>SUM(AU160*E160*F160*H160*K160*$AV$10)</f>
        <v>0</v>
      </c>
      <c r="AW160" s="63"/>
      <c r="AX160" s="64">
        <f>SUM(AW160*E160*F160*H160*K160*$AX$10)</f>
        <v>0</v>
      </c>
      <c r="AY160" s="63"/>
      <c r="AZ160" s="65">
        <f>SUM(AY160*E160*F160*H160*K160*$AZ$10)</f>
        <v>0</v>
      </c>
      <c r="BA160" s="63"/>
      <c r="BB160" s="64">
        <f>SUM(BA160*E160*F160*H160*K160*$BB$10)</f>
        <v>0</v>
      </c>
      <c r="BC160" s="63"/>
      <c r="BD160" s="64">
        <f>SUM(BC160*E160*F160*H160*K160*$BD$10)</f>
        <v>0</v>
      </c>
      <c r="BE160" s="63"/>
      <c r="BF160" s="64">
        <f>SUM(BE160*E160*F160*H160*K160*$BF$10)</f>
        <v>0</v>
      </c>
      <c r="BG160" s="63"/>
      <c r="BH160" s="64">
        <f>SUM(BG160*E160*F160*H160*K160*$BH$10)</f>
        <v>0</v>
      </c>
      <c r="BI160" s="63"/>
      <c r="BJ160" s="64">
        <f>BI160*E160*F160*H160*K160*$BJ$10</f>
        <v>0</v>
      </c>
      <c r="BK160" s="63"/>
      <c r="BL160" s="64">
        <f>BK160*E160*F160*H160*K160*$BL$10</f>
        <v>0</v>
      </c>
      <c r="BM160" s="63"/>
      <c r="BN160" s="64">
        <f>BM160*E160*F160*H160*K160*$BN$10</f>
        <v>0</v>
      </c>
      <c r="BO160" s="63"/>
      <c r="BP160" s="64">
        <f>SUM(BO160*E160*F160*H160*K160*$BP$10)</f>
        <v>0</v>
      </c>
      <c r="BQ160" s="63"/>
      <c r="BR160" s="64">
        <f>SUM(BQ160*E160*F160*H160*K160*$BR$10)</f>
        <v>0</v>
      </c>
      <c r="BS160" s="63"/>
      <c r="BT160" s="64">
        <f>SUM(BS160*E160*F160*H160*K160*$BT$10)</f>
        <v>0</v>
      </c>
      <c r="BU160" s="63"/>
      <c r="BV160" s="64">
        <f>SUM(BU160*E160*F160*H160*K160*$BV$10)</f>
        <v>0</v>
      </c>
      <c r="BW160" s="63"/>
      <c r="BX160" s="64">
        <f>SUM(BW160*E160*F160*H160*K160*$BX$10)</f>
        <v>0</v>
      </c>
      <c r="BY160" s="67"/>
      <c r="BZ160" s="68">
        <f>BY160*E160*F160*H160*K160*$BZ$10</f>
        <v>0</v>
      </c>
      <c r="CA160" s="63"/>
      <c r="CB160" s="64">
        <f>SUM(CA160*E160*F160*H160*K160*$CB$10)</f>
        <v>0</v>
      </c>
      <c r="CC160" s="65"/>
      <c r="CD160" s="64">
        <f>SUM(CC160*E160*F160*H160*K160*$CD$10)</f>
        <v>0</v>
      </c>
      <c r="CE160" s="63"/>
      <c r="CF160" s="64">
        <f>SUM(CE160*E160*F160*H160*K160*$CF$10)</f>
        <v>0</v>
      </c>
      <c r="CG160" s="63"/>
      <c r="CH160" s="64">
        <f>SUM(CG160*E160*F160*H160*K160*$CH$10)</f>
        <v>0</v>
      </c>
      <c r="CI160" s="63"/>
      <c r="CJ160" s="64">
        <f>CI160*E160*F160*H160*K160*$CJ$10</f>
        <v>0</v>
      </c>
      <c r="CK160" s="63">
        <v>1</v>
      </c>
      <c r="CL160" s="64">
        <f>SUM(CK160*E160*F160*H160*K160*$CL$10)</f>
        <v>14416.975999999999</v>
      </c>
      <c r="CM160" s="65">
        <v>15</v>
      </c>
      <c r="CN160" s="64">
        <f>SUM(CM160*E160*F160*H160*L160*$CN$10)</f>
        <v>259505.568</v>
      </c>
      <c r="CO160" s="63"/>
      <c r="CP160" s="64">
        <f>SUM(CO160*E160*F160*H160*L160*$CP$10)</f>
        <v>0</v>
      </c>
      <c r="CQ160" s="63"/>
      <c r="CR160" s="64">
        <f>SUM(CQ160*E160*F160*H160*L160*$CR$10)</f>
        <v>0</v>
      </c>
      <c r="CS160" s="65"/>
      <c r="CT160" s="64">
        <f>SUM(CS160*E160*F160*H160*L160*$CT$10)</f>
        <v>0</v>
      </c>
      <c r="CU160" s="65"/>
      <c r="CV160" s="64">
        <f>SUM(CU160*E160*F160*H160*L160*$CV$10)</f>
        <v>0</v>
      </c>
      <c r="CW160" s="65"/>
      <c r="CX160" s="64">
        <f>SUM(CW160*E160*F160*H160*L160*$CX$10)</f>
        <v>0</v>
      </c>
      <c r="CY160" s="63"/>
      <c r="CZ160" s="64">
        <f>SUM(CY160*E160*F160*H160*L160*$CZ$10)</f>
        <v>0</v>
      </c>
      <c r="DA160" s="63"/>
      <c r="DB160" s="64">
        <f>SUM(DA160*E160*F160*H160*L160*$DB$10)</f>
        <v>0</v>
      </c>
      <c r="DC160" s="63"/>
      <c r="DD160" s="64">
        <f>SUM(DC160*E160*F160*H160*L160*$DD$10)</f>
        <v>0</v>
      </c>
      <c r="DE160" s="65"/>
      <c r="DF160" s="64">
        <f>SUM(DE160*E160*F160*H160*L160*$DF$10)</f>
        <v>0</v>
      </c>
      <c r="DG160" s="63"/>
      <c r="DH160" s="64">
        <f>SUM(DG160*E160*F160*H160*L160*$DH$10)</f>
        <v>0</v>
      </c>
      <c r="DI160" s="63"/>
      <c r="DJ160" s="64">
        <f>SUM(DI160*E160*F160*H160*L160*$DJ$10)</f>
        <v>0</v>
      </c>
      <c r="DK160" s="63"/>
      <c r="DL160" s="64">
        <f>SUM(DK160*E160*F160*H160*L160*$DL$10)</f>
        <v>0</v>
      </c>
      <c r="DM160" s="63"/>
      <c r="DN160" s="65">
        <f>SUM(DM160*E160*F160*H160*L160*$DN$10)</f>
        <v>0</v>
      </c>
      <c r="DO160" s="63"/>
      <c r="DP160" s="64">
        <f>SUM(DO160*E160*F160*H160*L160*$DP$10)</f>
        <v>0</v>
      </c>
      <c r="DQ160" s="63"/>
      <c r="DR160" s="64">
        <f>DQ160*E160*F160*H160*L160*$DR$10</f>
        <v>0</v>
      </c>
      <c r="DS160" s="63">
        <v>2</v>
      </c>
      <c r="DT160" s="64">
        <f>SUM(DS160*E160*F160*H160*L160*$DT$10)</f>
        <v>34600.742400000003</v>
      </c>
      <c r="DU160" s="63"/>
      <c r="DV160" s="64">
        <f>SUM(DU160*E160*F160*H160*L160*$DV$10)</f>
        <v>0</v>
      </c>
      <c r="DW160" s="63"/>
      <c r="DX160" s="64">
        <f>SUM(DW160*E160*F160*H160*M160*$DX$10)</f>
        <v>0</v>
      </c>
      <c r="DY160" s="63"/>
      <c r="DZ160" s="64">
        <f>SUM(DY160*E160*F160*H160*N160*$DZ$10)</f>
        <v>0</v>
      </c>
      <c r="EA160" s="63"/>
      <c r="EB160" s="64">
        <f>SUM(EA160*E160*F160*H160*K160*$EB$10)</f>
        <v>0</v>
      </c>
      <c r="EC160" s="63"/>
      <c r="ED160" s="64">
        <f>SUM(EC160*E160*F160*H160*K160*$ED$10)</f>
        <v>0</v>
      </c>
      <c r="EE160" s="63"/>
      <c r="EF160" s="64">
        <f>SUM(EE160*E160*F160*H160*K160*$EF$10)</f>
        <v>0</v>
      </c>
      <c r="EG160" s="63"/>
      <c r="EH160" s="64">
        <f>SUM(EG160*E160*F160*H160*K160*$EH$10)</f>
        <v>0</v>
      </c>
      <c r="EI160" s="63"/>
      <c r="EJ160" s="64">
        <f>EI160*E160*F160*H160*K160*$EJ$10</f>
        <v>0</v>
      </c>
      <c r="EK160" s="63"/>
      <c r="EL160" s="64">
        <f>EK160*E160*F160*H160*K160*$EL$10</f>
        <v>0</v>
      </c>
      <c r="EM160" s="63"/>
      <c r="EN160" s="64"/>
      <c r="EO160" s="69"/>
      <c r="EP160" s="69"/>
      <c r="EQ160" s="70">
        <f>SUM(O160,Y160,Q160,S160,AA160,U160,W160,AE160,AG160,AI160,AK160,AM160,AS160,AU160,AW160,AQ160,CM160,CS160,CW160,CA160,CC160,DC160,DE160,DG160,DI160,DK160,DM160,DO160,AY160,AO160,BA160,BC160,BE160,BG160,BI160,BK160,BM160,BO160,BQ160,BS160,BU160,EE160,EG160,EA160,EC160,BW160,BY160,CU160,CO160,CQ160,CY160,DA160,CE160,CG160,CI160,CK160,DQ160,DS160,DU160,DW160,DY160,EI160,EK160,EM160)</f>
        <v>18</v>
      </c>
      <c r="ER160" s="70">
        <f>SUM(P160,Z160,R160,T160,AB160,V160,X160,AF160,AH160,AJ160,AL160,AN160,AT160,AV160,AX160,AR160,CN160,CT160,CX160,CB160,CD160,DD160,DF160,DH160,DJ160,DL160,DN160,DP160,AZ160,AP160,BB160,BD160,BF160,BH160,BJ160,BL160,BN160,BP160,BR160,BT160,BV160,EF160,EH160,EB160,ED160,BX160,BZ160,CV160,CP160,CR160,CZ160,DB160,CF160,CH160,CJ160,CL160,DR160,DT160,DV160,DX160,DZ160,EJ160,EL160,EN160)</f>
        <v>308523.28639999998</v>
      </c>
    </row>
    <row r="161" spans="1:148" s="110" customFormat="1" ht="15" customHeight="1" x14ac:dyDescent="0.25">
      <c r="A161" s="192">
        <v>28</v>
      </c>
      <c r="B161" s="182"/>
      <c r="C161" s="56" t="s">
        <v>453</v>
      </c>
      <c r="D161" s="186" t="s">
        <v>454</v>
      </c>
      <c r="E161" s="58">
        <v>13916</v>
      </c>
      <c r="F161" s="181"/>
      <c r="G161" s="60"/>
      <c r="H161" s="54"/>
      <c r="I161" s="99"/>
      <c r="J161" s="99"/>
      <c r="K161" s="101">
        <v>1.4</v>
      </c>
      <c r="L161" s="101">
        <v>1.68</v>
      </c>
      <c r="M161" s="101">
        <v>2.23</v>
      </c>
      <c r="N161" s="104">
        <v>2.57</v>
      </c>
      <c r="O161" s="109">
        <f>O162</f>
        <v>0</v>
      </c>
      <c r="P161" s="109">
        <f t="shared" ref="P161:CA161" si="405">P162</f>
        <v>0</v>
      </c>
      <c r="Q161" s="109">
        <f t="shared" si="405"/>
        <v>0</v>
      </c>
      <c r="R161" s="109">
        <f t="shared" si="405"/>
        <v>0</v>
      </c>
      <c r="S161" s="109">
        <f t="shared" si="405"/>
        <v>0</v>
      </c>
      <c r="T161" s="109">
        <f t="shared" si="405"/>
        <v>0</v>
      </c>
      <c r="U161" s="109">
        <f t="shared" si="405"/>
        <v>0</v>
      </c>
      <c r="V161" s="109">
        <f t="shared" si="405"/>
        <v>0</v>
      </c>
      <c r="W161" s="109">
        <f t="shared" si="405"/>
        <v>0</v>
      </c>
      <c r="X161" s="109">
        <f t="shared" si="405"/>
        <v>0</v>
      </c>
      <c r="Y161" s="109">
        <f t="shared" si="405"/>
        <v>0</v>
      </c>
      <c r="Z161" s="109">
        <f t="shared" si="405"/>
        <v>0</v>
      </c>
      <c r="AA161" s="109">
        <f t="shared" si="405"/>
        <v>0</v>
      </c>
      <c r="AB161" s="109">
        <f t="shared" si="405"/>
        <v>0</v>
      </c>
      <c r="AC161" s="109">
        <f t="shared" si="405"/>
        <v>0</v>
      </c>
      <c r="AD161" s="109">
        <f t="shared" si="405"/>
        <v>0</v>
      </c>
      <c r="AE161" s="109">
        <f t="shared" si="405"/>
        <v>0</v>
      </c>
      <c r="AF161" s="109">
        <f t="shared" si="405"/>
        <v>0</v>
      </c>
      <c r="AG161" s="109">
        <f t="shared" si="405"/>
        <v>0</v>
      </c>
      <c r="AH161" s="109">
        <f t="shared" si="405"/>
        <v>0</v>
      </c>
      <c r="AI161" s="109">
        <f t="shared" si="405"/>
        <v>0</v>
      </c>
      <c r="AJ161" s="109">
        <f t="shared" si="405"/>
        <v>0</v>
      </c>
      <c r="AK161" s="109">
        <f t="shared" si="405"/>
        <v>0</v>
      </c>
      <c r="AL161" s="109">
        <f t="shared" si="405"/>
        <v>0</v>
      </c>
      <c r="AM161" s="109">
        <f t="shared" si="405"/>
        <v>0</v>
      </c>
      <c r="AN161" s="109">
        <f t="shared" si="405"/>
        <v>0</v>
      </c>
      <c r="AO161" s="109">
        <f t="shared" si="405"/>
        <v>0</v>
      </c>
      <c r="AP161" s="109">
        <f t="shared" si="405"/>
        <v>0</v>
      </c>
      <c r="AQ161" s="109">
        <f t="shared" si="405"/>
        <v>0</v>
      </c>
      <c r="AR161" s="109">
        <f t="shared" si="405"/>
        <v>0</v>
      </c>
      <c r="AS161" s="109">
        <f t="shared" si="405"/>
        <v>0</v>
      </c>
      <c r="AT161" s="109">
        <f t="shared" si="405"/>
        <v>0</v>
      </c>
      <c r="AU161" s="109">
        <f t="shared" si="405"/>
        <v>0</v>
      </c>
      <c r="AV161" s="109">
        <f t="shared" si="405"/>
        <v>0</v>
      </c>
      <c r="AW161" s="109">
        <f t="shared" si="405"/>
        <v>0</v>
      </c>
      <c r="AX161" s="109">
        <f t="shared" si="405"/>
        <v>0</v>
      </c>
      <c r="AY161" s="109">
        <f t="shared" si="405"/>
        <v>0</v>
      </c>
      <c r="AZ161" s="109">
        <f t="shared" si="405"/>
        <v>0</v>
      </c>
      <c r="BA161" s="109">
        <f t="shared" si="405"/>
        <v>0</v>
      </c>
      <c r="BB161" s="109">
        <f t="shared" si="405"/>
        <v>0</v>
      </c>
      <c r="BC161" s="109">
        <f t="shared" si="405"/>
        <v>0</v>
      </c>
      <c r="BD161" s="109">
        <f t="shared" si="405"/>
        <v>0</v>
      </c>
      <c r="BE161" s="109">
        <f t="shared" si="405"/>
        <v>0</v>
      </c>
      <c r="BF161" s="109">
        <f t="shared" si="405"/>
        <v>0</v>
      </c>
      <c r="BG161" s="109">
        <f t="shared" si="405"/>
        <v>0</v>
      </c>
      <c r="BH161" s="109">
        <f t="shared" si="405"/>
        <v>0</v>
      </c>
      <c r="BI161" s="109">
        <f t="shared" si="405"/>
        <v>0</v>
      </c>
      <c r="BJ161" s="109">
        <f t="shared" si="405"/>
        <v>0</v>
      </c>
      <c r="BK161" s="109">
        <f t="shared" si="405"/>
        <v>0</v>
      </c>
      <c r="BL161" s="109">
        <f t="shared" si="405"/>
        <v>0</v>
      </c>
      <c r="BM161" s="109">
        <f t="shared" si="405"/>
        <v>0</v>
      </c>
      <c r="BN161" s="109">
        <f t="shared" si="405"/>
        <v>0</v>
      </c>
      <c r="BO161" s="109">
        <f t="shared" si="405"/>
        <v>0</v>
      </c>
      <c r="BP161" s="109">
        <f t="shared" si="405"/>
        <v>0</v>
      </c>
      <c r="BQ161" s="109">
        <f t="shared" si="405"/>
        <v>0</v>
      </c>
      <c r="BR161" s="109">
        <f t="shared" si="405"/>
        <v>0</v>
      </c>
      <c r="BS161" s="109">
        <f t="shared" si="405"/>
        <v>0</v>
      </c>
      <c r="BT161" s="109">
        <f t="shared" si="405"/>
        <v>0</v>
      </c>
      <c r="BU161" s="109">
        <f t="shared" si="405"/>
        <v>0</v>
      </c>
      <c r="BV161" s="109">
        <f t="shared" si="405"/>
        <v>0</v>
      </c>
      <c r="BW161" s="109">
        <f t="shared" si="405"/>
        <v>0</v>
      </c>
      <c r="BX161" s="109">
        <f t="shared" si="405"/>
        <v>0</v>
      </c>
      <c r="BY161" s="109">
        <f t="shared" si="405"/>
        <v>0</v>
      </c>
      <c r="BZ161" s="109">
        <f t="shared" si="405"/>
        <v>0</v>
      </c>
      <c r="CA161" s="109">
        <f t="shared" si="405"/>
        <v>0</v>
      </c>
      <c r="CB161" s="109">
        <f t="shared" ref="CB161:EM161" si="406">CB162</f>
        <v>0</v>
      </c>
      <c r="CC161" s="109">
        <f t="shared" si="406"/>
        <v>0</v>
      </c>
      <c r="CD161" s="109">
        <f t="shared" si="406"/>
        <v>0</v>
      </c>
      <c r="CE161" s="109">
        <f t="shared" si="406"/>
        <v>0</v>
      </c>
      <c r="CF161" s="109">
        <f t="shared" si="406"/>
        <v>0</v>
      </c>
      <c r="CG161" s="109">
        <f t="shared" si="406"/>
        <v>0</v>
      </c>
      <c r="CH161" s="109">
        <f t="shared" si="406"/>
        <v>0</v>
      </c>
      <c r="CI161" s="109">
        <f t="shared" si="406"/>
        <v>0</v>
      </c>
      <c r="CJ161" s="109">
        <f t="shared" si="406"/>
        <v>0</v>
      </c>
      <c r="CK161" s="109">
        <f t="shared" si="406"/>
        <v>0</v>
      </c>
      <c r="CL161" s="109">
        <f t="shared" si="406"/>
        <v>0</v>
      </c>
      <c r="CM161" s="109">
        <f t="shared" si="406"/>
        <v>0</v>
      </c>
      <c r="CN161" s="109">
        <f t="shared" si="406"/>
        <v>0</v>
      </c>
      <c r="CO161" s="109">
        <f t="shared" si="406"/>
        <v>0</v>
      </c>
      <c r="CP161" s="109">
        <f t="shared" si="406"/>
        <v>0</v>
      </c>
      <c r="CQ161" s="109">
        <f t="shared" si="406"/>
        <v>0</v>
      </c>
      <c r="CR161" s="109">
        <f t="shared" si="406"/>
        <v>0</v>
      </c>
      <c r="CS161" s="109">
        <f t="shared" si="406"/>
        <v>0</v>
      </c>
      <c r="CT161" s="109">
        <f t="shared" si="406"/>
        <v>0</v>
      </c>
      <c r="CU161" s="109">
        <f t="shared" si="406"/>
        <v>0</v>
      </c>
      <c r="CV161" s="109">
        <f t="shared" si="406"/>
        <v>0</v>
      </c>
      <c r="CW161" s="109">
        <f t="shared" si="406"/>
        <v>0</v>
      </c>
      <c r="CX161" s="109">
        <f t="shared" si="406"/>
        <v>0</v>
      </c>
      <c r="CY161" s="109">
        <f t="shared" si="406"/>
        <v>0</v>
      </c>
      <c r="CZ161" s="109">
        <f t="shared" si="406"/>
        <v>0</v>
      </c>
      <c r="DA161" s="109">
        <f t="shared" si="406"/>
        <v>0</v>
      </c>
      <c r="DB161" s="109">
        <f t="shared" si="406"/>
        <v>0</v>
      </c>
      <c r="DC161" s="109">
        <f t="shared" si="406"/>
        <v>0</v>
      </c>
      <c r="DD161" s="109">
        <f t="shared" si="406"/>
        <v>0</v>
      </c>
      <c r="DE161" s="109">
        <f t="shared" si="406"/>
        <v>0</v>
      </c>
      <c r="DF161" s="109">
        <f t="shared" si="406"/>
        <v>0</v>
      </c>
      <c r="DG161" s="109">
        <f t="shared" si="406"/>
        <v>0</v>
      </c>
      <c r="DH161" s="109">
        <f t="shared" si="406"/>
        <v>0</v>
      </c>
      <c r="DI161" s="109">
        <f t="shared" si="406"/>
        <v>0</v>
      </c>
      <c r="DJ161" s="109">
        <f t="shared" si="406"/>
        <v>0</v>
      </c>
      <c r="DK161" s="109">
        <f t="shared" si="406"/>
        <v>0</v>
      </c>
      <c r="DL161" s="109">
        <f t="shared" si="406"/>
        <v>0</v>
      </c>
      <c r="DM161" s="109">
        <f t="shared" si="406"/>
        <v>0</v>
      </c>
      <c r="DN161" s="109">
        <f t="shared" si="406"/>
        <v>0</v>
      </c>
      <c r="DO161" s="109">
        <f t="shared" si="406"/>
        <v>0</v>
      </c>
      <c r="DP161" s="109">
        <f t="shared" si="406"/>
        <v>0</v>
      </c>
      <c r="DQ161" s="109">
        <f t="shared" si="406"/>
        <v>0</v>
      </c>
      <c r="DR161" s="109">
        <f t="shared" si="406"/>
        <v>0</v>
      </c>
      <c r="DS161" s="109">
        <f t="shared" si="406"/>
        <v>0</v>
      </c>
      <c r="DT161" s="109">
        <f t="shared" si="406"/>
        <v>0</v>
      </c>
      <c r="DU161" s="109">
        <f t="shared" si="406"/>
        <v>0</v>
      </c>
      <c r="DV161" s="109">
        <f t="shared" si="406"/>
        <v>0</v>
      </c>
      <c r="DW161" s="109">
        <f t="shared" si="406"/>
        <v>0</v>
      </c>
      <c r="DX161" s="109">
        <f t="shared" si="406"/>
        <v>0</v>
      </c>
      <c r="DY161" s="109">
        <f t="shared" si="406"/>
        <v>0</v>
      </c>
      <c r="DZ161" s="109">
        <f t="shared" si="406"/>
        <v>0</v>
      </c>
      <c r="EA161" s="109">
        <f t="shared" si="406"/>
        <v>0</v>
      </c>
      <c r="EB161" s="109">
        <f t="shared" si="406"/>
        <v>0</v>
      </c>
      <c r="EC161" s="109">
        <f t="shared" si="406"/>
        <v>0</v>
      </c>
      <c r="ED161" s="109">
        <f t="shared" si="406"/>
        <v>0</v>
      </c>
      <c r="EE161" s="109">
        <f t="shared" si="406"/>
        <v>0</v>
      </c>
      <c r="EF161" s="109">
        <f t="shared" si="406"/>
        <v>0</v>
      </c>
      <c r="EG161" s="109">
        <f t="shared" si="406"/>
        <v>0</v>
      </c>
      <c r="EH161" s="109">
        <f t="shared" si="406"/>
        <v>0</v>
      </c>
      <c r="EI161" s="109">
        <f t="shared" si="406"/>
        <v>0</v>
      </c>
      <c r="EJ161" s="109">
        <f t="shared" si="406"/>
        <v>0</v>
      </c>
      <c r="EK161" s="109">
        <f t="shared" si="406"/>
        <v>0</v>
      </c>
      <c r="EL161" s="109">
        <f t="shared" si="406"/>
        <v>0</v>
      </c>
      <c r="EM161" s="109">
        <f t="shared" si="406"/>
        <v>0</v>
      </c>
      <c r="EN161" s="109">
        <f t="shared" ref="EN161:ER161" si="407">EN162</f>
        <v>0</v>
      </c>
      <c r="EO161" s="109"/>
      <c r="EP161" s="109"/>
      <c r="EQ161" s="109">
        <f t="shared" si="407"/>
        <v>0</v>
      </c>
      <c r="ER161" s="109">
        <f t="shared" si="407"/>
        <v>0</v>
      </c>
    </row>
    <row r="162" spans="1:148" s="1" customFormat="1" ht="30" customHeight="1" x14ac:dyDescent="0.25">
      <c r="A162" s="55"/>
      <c r="B162" s="55">
        <v>124</v>
      </c>
      <c r="C162" s="56" t="s">
        <v>455</v>
      </c>
      <c r="D162" s="130" t="s">
        <v>456</v>
      </c>
      <c r="E162" s="58">
        <v>13916</v>
      </c>
      <c r="F162" s="59">
        <v>1.32</v>
      </c>
      <c r="G162" s="60"/>
      <c r="H162" s="61">
        <v>1</v>
      </c>
      <c r="I162" s="107"/>
      <c r="J162" s="107"/>
      <c r="K162" s="101">
        <v>1.4</v>
      </c>
      <c r="L162" s="101">
        <v>1.68</v>
      </c>
      <c r="M162" s="101">
        <v>2.23</v>
      </c>
      <c r="N162" s="104">
        <v>2.57</v>
      </c>
      <c r="O162" s="63"/>
      <c r="P162" s="64">
        <f>O162*E162*F162*H162*K162*$P$10</f>
        <v>0</v>
      </c>
      <c r="Q162" s="105"/>
      <c r="R162" s="64">
        <f>Q162*E162*F162*H162*K162*$R$10</f>
        <v>0</v>
      </c>
      <c r="S162" s="65"/>
      <c r="T162" s="65">
        <f>S162*E162*F162*H162*K162*$T$10</f>
        <v>0</v>
      </c>
      <c r="U162" s="63"/>
      <c r="V162" s="64">
        <f>SUM(U162*E162*F162*H162*K162*$V$10)</f>
        <v>0</v>
      </c>
      <c r="W162" s="63"/>
      <c r="X162" s="65">
        <f>SUM(W162*E162*F162*H162*K162*$X$10)</f>
        <v>0</v>
      </c>
      <c r="Y162" s="63"/>
      <c r="Z162" s="64">
        <f>SUM(Y162*E162*F162*H162*K162*$Z$10)</f>
        <v>0</v>
      </c>
      <c r="AA162" s="65"/>
      <c r="AB162" s="64">
        <f>SUM(AA162*E162*F162*H162*K162*$AB$10)</f>
        <v>0</v>
      </c>
      <c r="AC162" s="64"/>
      <c r="AD162" s="64"/>
      <c r="AE162" s="65"/>
      <c r="AF162" s="64">
        <f>SUM(AE162*E162*F162*H162*K162*$AF$10)</f>
        <v>0</v>
      </c>
      <c r="AG162" s="65"/>
      <c r="AH162" s="64">
        <f>SUM(AG162*E162*F162*H162*L162*$AH$10)</f>
        <v>0</v>
      </c>
      <c r="AI162" s="65"/>
      <c r="AJ162" s="64">
        <f>SUM(AI162*E162*F162*H162*L162*$AJ$10)</f>
        <v>0</v>
      </c>
      <c r="AK162" s="63"/>
      <c r="AL162" s="64">
        <f>SUM(AK162*E162*F162*H162*K162*$AL$10)</f>
        <v>0</v>
      </c>
      <c r="AM162" s="65"/>
      <c r="AN162" s="65">
        <f>SUM(AM162*E162*F162*H162*K162*$AN$10)</f>
        <v>0</v>
      </c>
      <c r="AO162" s="63"/>
      <c r="AP162" s="64">
        <f>SUM(AO162*E162*F162*H162*K162*$AP$10)</f>
        <v>0</v>
      </c>
      <c r="AQ162" s="63"/>
      <c r="AR162" s="64">
        <f>SUM(AQ162*E162*F162*H162*K162*$AR$10)</f>
        <v>0</v>
      </c>
      <c r="AS162" s="65"/>
      <c r="AT162" s="64">
        <f>SUM(E162*F162*H162*K162*AS162*$AT$10)</f>
        <v>0</v>
      </c>
      <c r="AU162" s="65"/>
      <c r="AV162" s="64">
        <f>SUM(AU162*E162*F162*H162*K162*$AV$10)</f>
        <v>0</v>
      </c>
      <c r="AW162" s="63"/>
      <c r="AX162" s="64">
        <f>SUM(AW162*E162*F162*H162*K162*$AX$10)</f>
        <v>0</v>
      </c>
      <c r="AY162" s="63"/>
      <c r="AZ162" s="65">
        <f>SUM(AY162*E162*F162*H162*K162*$AZ$10)</f>
        <v>0</v>
      </c>
      <c r="BA162" s="63"/>
      <c r="BB162" s="64">
        <f>SUM(BA162*E162*F162*H162*K162*$BB$10)</f>
        <v>0</v>
      </c>
      <c r="BC162" s="63"/>
      <c r="BD162" s="64">
        <f>SUM(BC162*E162*F162*H162*K162*$BD$10)</f>
        <v>0</v>
      </c>
      <c r="BE162" s="63"/>
      <c r="BF162" s="64">
        <f>SUM(BE162*E162*F162*H162*K162*$BF$10)</f>
        <v>0</v>
      </c>
      <c r="BG162" s="63"/>
      <c r="BH162" s="64">
        <f>SUM(BG162*E162*F162*H162*K162*$BH$10)</f>
        <v>0</v>
      </c>
      <c r="BI162" s="63"/>
      <c r="BJ162" s="64">
        <f>BI162*E162*F162*H162*K162*$BJ$10</f>
        <v>0</v>
      </c>
      <c r="BK162" s="63"/>
      <c r="BL162" s="64">
        <f>BK162*E162*F162*H162*K162*$BL$10</f>
        <v>0</v>
      </c>
      <c r="BM162" s="63"/>
      <c r="BN162" s="64">
        <f>BM162*E162*F162*H162*K162*$BN$10</f>
        <v>0</v>
      </c>
      <c r="BO162" s="63"/>
      <c r="BP162" s="64">
        <f>SUM(BO162*E162*F162*H162*K162*$BP$10)</f>
        <v>0</v>
      </c>
      <c r="BQ162" s="63"/>
      <c r="BR162" s="64">
        <f>SUM(BQ162*E162*F162*H162*K162*$BR$10)</f>
        <v>0</v>
      </c>
      <c r="BS162" s="63"/>
      <c r="BT162" s="64">
        <f>SUM(BS162*E162*F162*H162*K162*$BT$10)</f>
        <v>0</v>
      </c>
      <c r="BU162" s="63"/>
      <c r="BV162" s="64">
        <f>SUM(BU162*E162*F162*H162*K162*$BV$10)</f>
        <v>0</v>
      </c>
      <c r="BW162" s="63"/>
      <c r="BX162" s="64">
        <f>SUM(BW162*E162*F162*H162*K162*$BX$10)</f>
        <v>0</v>
      </c>
      <c r="BY162" s="67"/>
      <c r="BZ162" s="68">
        <f>BY162*E162*F162*H162*K162*$BZ$10</f>
        <v>0</v>
      </c>
      <c r="CA162" s="63"/>
      <c r="CB162" s="64">
        <f>SUM(CA162*E162*F162*H162*K162*$CB$10)</f>
        <v>0</v>
      </c>
      <c r="CC162" s="65"/>
      <c r="CD162" s="64">
        <f>SUM(CC162*E162*F162*H162*K162*$CD$10)</f>
        <v>0</v>
      </c>
      <c r="CE162" s="63"/>
      <c r="CF162" s="64">
        <f>SUM(CE162*E162*F162*H162*K162*$CF$10)</f>
        <v>0</v>
      </c>
      <c r="CG162" s="63"/>
      <c r="CH162" s="64">
        <f>SUM(CG162*E162*F162*H162*K162*$CH$10)</f>
        <v>0</v>
      </c>
      <c r="CI162" s="63"/>
      <c r="CJ162" s="64">
        <f>CI162*E162*F162*H162*K162*$CJ$10</f>
        <v>0</v>
      </c>
      <c r="CK162" s="109"/>
      <c r="CL162" s="64">
        <f>SUM(CK162*E162*F162*H162*K162*$CL$10)</f>
        <v>0</v>
      </c>
      <c r="CM162" s="65"/>
      <c r="CN162" s="64">
        <f>SUM(CM162*E162*F162*H162*L162*$CN$10)</f>
        <v>0</v>
      </c>
      <c r="CO162" s="63"/>
      <c r="CP162" s="64">
        <f>SUM(CO162*E162*F162*H162*L162*$CP$10)</f>
        <v>0</v>
      </c>
      <c r="CQ162" s="63"/>
      <c r="CR162" s="64">
        <f>SUM(CQ162*E162*F162*H162*L162*$CR$10)</f>
        <v>0</v>
      </c>
      <c r="CS162" s="65"/>
      <c r="CT162" s="64">
        <f>SUM(CS162*E162*F162*H162*L162*$CT$10)</f>
        <v>0</v>
      </c>
      <c r="CU162" s="65"/>
      <c r="CV162" s="64">
        <f>SUM(CU162*E162*F162*H162*L162*$CV$10)</f>
        <v>0</v>
      </c>
      <c r="CW162" s="65"/>
      <c r="CX162" s="64">
        <f>SUM(CW162*E162*F162*H162*L162*$CX$10)</f>
        <v>0</v>
      </c>
      <c r="CY162" s="63"/>
      <c r="CZ162" s="64">
        <f>SUM(CY162*E162*F162*H162*L162*$CZ$10)</f>
        <v>0</v>
      </c>
      <c r="DA162" s="63"/>
      <c r="DB162" s="64">
        <f>SUM(DA162*E162*F162*H162*L162*$DB$10)</f>
        <v>0</v>
      </c>
      <c r="DC162" s="63"/>
      <c r="DD162" s="64">
        <f>SUM(DC162*E162*F162*H162*L162*$DD$10)</f>
        <v>0</v>
      </c>
      <c r="DE162" s="65"/>
      <c r="DF162" s="64">
        <f>SUM(DE162*E162*F162*H162*L162*$DF$10)</f>
        <v>0</v>
      </c>
      <c r="DG162" s="63"/>
      <c r="DH162" s="64">
        <f>SUM(DG162*E162*F162*H162*L162*$DH$10)</f>
        <v>0</v>
      </c>
      <c r="DI162" s="63"/>
      <c r="DJ162" s="64">
        <f>SUM(DI162*E162*F162*H162*L162*$DJ$10)</f>
        <v>0</v>
      </c>
      <c r="DK162" s="63"/>
      <c r="DL162" s="64">
        <f>SUM(DK162*E162*F162*H162*L162*$DL$10)</f>
        <v>0</v>
      </c>
      <c r="DM162" s="63"/>
      <c r="DN162" s="65">
        <f>SUM(DM162*E162*F162*H162*L162*$DN$10)</f>
        <v>0</v>
      </c>
      <c r="DO162" s="63"/>
      <c r="DP162" s="64">
        <f>SUM(DO162*E162*F162*H162*L162*$DP$10)</f>
        <v>0</v>
      </c>
      <c r="DQ162" s="63"/>
      <c r="DR162" s="64">
        <f>DQ162*E162*F162*H162*L162*$DR$10</f>
        <v>0</v>
      </c>
      <c r="DS162" s="63"/>
      <c r="DT162" s="64">
        <f>SUM(DS162*E162*F162*H162*L162*$DT$10)</f>
        <v>0</v>
      </c>
      <c r="DU162" s="63"/>
      <c r="DV162" s="64">
        <f>SUM(DU162*E162*F162*H162*L162*$DV$10)</f>
        <v>0</v>
      </c>
      <c r="DW162" s="63"/>
      <c r="DX162" s="64">
        <f>SUM(DW162*E162*F162*H162*M162*$DX$10)</f>
        <v>0</v>
      </c>
      <c r="DY162" s="63"/>
      <c r="DZ162" s="64">
        <f>SUM(DY162*E162*F162*H162*N162*$DZ$10)</f>
        <v>0</v>
      </c>
      <c r="EA162" s="63"/>
      <c r="EB162" s="64">
        <f>SUM(EA162*E162*F162*H162*K162*$EB$10)</f>
        <v>0</v>
      </c>
      <c r="EC162" s="63"/>
      <c r="ED162" s="64">
        <f>SUM(EC162*E162*F162*H162*K162*$ED$10)</f>
        <v>0</v>
      </c>
      <c r="EE162" s="63"/>
      <c r="EF162" s="64">
        <f>SUM(EE162*E162*F162*H162*K162*$EF$10)</f>
        <v>0</v>
      </c>
      <c r="EG162" s="63"/>
      <c r="EH162" s="64">
        <f>SUM(EG162*E162*F162*H162*K162*$EH$10)</f>
        <v>0</v>
      </c>
      <c r="EI162" s="63"/>
      <c r="EJ162" s="64">
        <f>EI162*E162*F162*H162*K162*$EJ$10</f>
        <v>0</v>
      </c>
      <c r="EK162" s="63"/>
      <c r="EL162" s="64">
        <f>EK162*E162*F162*H162*K162*$EL$10</f>
        <v>0</v>
      </c>
      <c r="EM162" s="63"/>
      <c r="EN162" s="64"/>
      <c r="EO162" s="69"/>
      <c r="EP162" s="69"/>
      <c r="EQ162" s="70">
        <f>SUM(O162,Y162,Q162,S162,AA162,U162,W162,AE162,AG162,AI162,AK162,AM162,AS162,AU162,AW162,AQ162,CM162,CS162,CW162,CA162,CC162,DC162,DE162,DG162,DI162,DK162,DM162,DO162,AY162,AO162,BA162,BC162,BE162,BG162,BI162,BK162,BM162,BO162,BQ162,BS162,BU162,EE162,EG162,EA162,EC162,BW162,BY162,CU162,CO162,CQ162,CY162,DA162,CE162,CG162,CI162,CK162,DQ162,DS162,DU162,DW162,DY162,EI162,EK162,EM162)</f>
        <v>0</v>
      </c>
      <c r="ER162" s="70">
        <f>SUM(P162,Z162,R162,T162,AB162,V162,X162,AF162,AH162,AJ162,AL162,AN162,AT162,AV162,AX162,AR162,CN162,CT162,CX162,CB162,CD162,DD162,DF162,DH162,DJ162,DL162,DN162,DP162,AZ162,AP162,BB162,BD162,BF162,BH162,BJ162,BL162,BN162,BP162,BR162,BT162,BV162,EF162,EH162,EB162,ED162,BX162,BZ162,CV162,CP162,CR162,CZ162,DB162,CF162,CH162,CJ162,CL162,DR162,DT162,DV162,DX162,DZ162,EJ162,EL162,EN162)</f>
        <v>0</v>
      </c>
    </row>
    <row r="163" spans="1:148" s="110" customFormat="1" ht="15" x14ac:dyDescent="0.25">
      <c r="A163" s="55">
        <v>29</v>
      </c>
      <c r="B163" s="55"/>
      <c r="C163" s="56" t="s">
        <v>457</v>
      </c>
      <c r="D163" s="186" t="s">
        <v>458</v>
      </c>
      <c r="E163" s="58">
        <v>13916</v>
      </c>
      <c r="F163" s="181"/>
      <c r="G163" s="60"/>
      <c r="H163" s="54"/>
      <c r="I163" s="99"/>
      <c r="J163" s="99"/>
      <c r="K163" s="101">
        <v>1.4</v>
      </c>
      <c r="L163" s="101">
        <v>1.68</v>
      </c>
      <c r="M163" s="101">
        <v>2.23</v>
      </c>
      <c r="N163" s="104">
        <v>2.57</v>
      </c>
      <c r="O163" s="109">
        <f>SUM(O164:O167)</f>
        <v>20</v>
      </c>
      <c r="P163" s="109">
        <f t="shared" ref="P163:CA163" si="408">SUM(P164:P167)</f>
        <v>409130.39999999997</v>
      </c>
      <c r="Q163" s="109">
        <f t="shared" si="408"/>
        <v>0</v>
      </c>
      <c r="R163" s="109">
        <f t="shared" si="408"/>
        <v>0</v>
      </c>
      <c r="S163" s="109">
        <f t="shared" si="408"/>
        <v>6</v>
      </c>
      <c r="T163" s="109">
        <f t="shared" si="408"/>
        <v>122739.12</v>
      </c>
      <c r="U163" s="109">
        <f t="shared" si="408"/>
        <v>0</v>
      </c>
      <c r="V163" s="109">
        <f t="shared" si="408"/>
        <v>0</v>
      </c>
      <c r="W163" s="109">
        <f t="shared" si="408"/>
        <v>0</v>
      </c>
      <c r="X163" s="109">
        <f t="shared" si="408"/>
        <v>0</v>
      </c>
      <c r="Y163" s="109">
        <f t="shared" si="408"/>
        <v>0</v>
      </c>
      <c r="Z163" s="109">
        <f t="shared" si="408"/>
        <v>0</v>
      </c>
      <c r="AA163" s="109">
        <f t="shared" si="408"/>
        <v>45</v>
      </c>
      <c r="AB163" s="109">
        <f t="shared" si="408"/>
        <v>920543.39999999991</v>
      </c>
      <c r="AC163" s="109">
        <f t="shared" si="408"/>
        <v>0</v>
      </c>
      <c r="AD163" s="109">
        <f t="shared" si="408"/>
        <v>0</v>
      </c>
      <c r="AE163" s="109">
        <f t="shared" si="408"/>
        <v>80</v>
      </c>
      <c r="AF163" s="109">
        <f t="shared" si="408"/>
        <v>1636521.5999999999</v>
      </c>
      <c r="AG163" s="109">
        <f t="shared" si="408"/>
        <v>0</v>
      </c>
      <c r="AH163" s="109">
        <f t="shared" si="408"/>
        <v>0</v>
      </c>
      <c r="AI163" s="109">
        <f t="shared" si="408"/>
        <v>6</v>
      </c>
      <c r="AJ163" s="109">
        <f t="shared" si="408"/>
        <v>147286.94399999999</v>
      </c>
      <c r="AK163" s="109">
        <f t="shared" si="408"/>
        <v>27</v>
      </c>
      <c r="AL163" s="109">
        <f t="shared" si="408"/>
        <v>870863.28</v>
      </c>
      <c r="AM163" s="109">
        <f t="shared" si="408"/>
        <v>0</v>
      </c>
      <c r="AN163" s="109">
        <f t="shared" si="408"/>
        <v>0</v>
      </c>
      <c r="AO163" s="109">
        <f t="shared" si="408"/>
        <v>0</v>
      </c>
      <c r="AP163" s="109">
        <f t="shared" si="408"/>
        <v>0</v>
      </c>
      <c r="AQ163" s="109">
        <f t="shared" si="408"/>
        <v>0</v>
      </c>
      <c r="AR163" s="109">
        <f t="shared" si="408"/>
        <v>0</v>
      </c>
      <c r="AS163" s="109">
        <f t="shared" si="408"/>
        <v>0</v>
      </c>
      <c r="AT163" s="109">
        <f t="shared" si="408"/>
        <v>0</v>
      </c>
      <c r="AU163" s="109">
        <f t="shared" si="408"/>
        <v>0</v>
      </c>
      <c r="AV163" s="109">
        <f t="shared" si="408"/>
        <v>0</v>
      </c>
      <c r="AW163" s="109">
        <f t="shared" si="408"/>
        <v>0</v>
      </c>
      <c r="AX163" s="109">
        <f t="shared" si="408"/>
        <v>0</v>
      </c>
      <c r="AY163" s="109">
        <f t="shared" si="408"/>
        <v>50</v>
      </c>
      <c r="AZ163" s="109">
        <f t="shared" si="408"/>
        <v>1285838.3999999999</v>
      </c>
      <c r="BA163" s="109">
        <f t="shared" si="408"/>
        <v>82</v>
      </c>
      <c r="BB163" s="109">
        <f t="shared" si="408"/>
        <v>1677434.6400000001</v>
      </c>
      <c r="BC163" s="109">
        <f t="shared" si="408"/>
        <v>120</v>
      </c>
      <c r="BD163" s="109">
        <f t="shared" si="408"/>
        <v>2454782.4</v>
      </c>
      <c r="BE163" s="109">
        <f t="shared" si="408"/>
        <v>12</v>
      </c>
      <c r="BF163" s="109">
        <f t="shared" si="408"/>
        <v>245478.24</v>
      </c>
      <c r="BG163" s="109">
        <f t="shared" si="408"/>
        <v>58</v>
      </c>
      <c r="BH163" s="109">
        <f t="shared" si="408"/>
        <v>1186478.1599999999</v>
      </c>
      <c r="BI163" s="109">
        <f t="shared" si="408"/>
        <v>80</v>
      </c>
      <c r="BJ163" s="109">
        <f t="shared" si="408"/>
        <v>1636521.5999999999</v>
      </c>
      <c r="BK163" s="109">
        <f t="shared" si="408"/>
        <v>0</v>
      </c>
      <c r="BL163" s="109">
        <f t="shared" si="408"/>
        <v>0</v>
      </c>
      <c r="BM163" s="109">
        <f t="shared" si="408"/>
        <v>5</v>
      </c>
      <c r="BN163" s="109">
        <f t="shared" si="408"/>
        <v>102282.59999999999</v>
      </c>
      <c r="BO163" s="109">
        <f t="shared" si="408"/>
        <v>0</v>
      </c>
      <c r="BP163" s="109">
        <f t="shared" si="408"/>
        <v>0</v>
      </c>
      <c r="BQ163" s="109">
        <f t="shared" si="408"/>
        <v>0</v>
      </c>
      <c r="BR163" s="109">
        <f t="shared" si="408"/>
        <v>0</v>
      </c>
      <c r="BS163" s="109">
        <f t="shared" si="408"/>
        <v>0</v>
      </c>
      <c r="BT163" s="109">
        <f t="shared" si="408"/>
        <v>0</v>
      </c>
      <c r="BU163" s="109">
        <f t="shared" si="408"/>
        <v>0</v>
      </c>
      <c r="BV163" s="109">
        <f t="shared" si="408"/>
        <v>0</v>
      </c>
      <c r="BW163" s="109">
        <f t="shared" si="408"/>
        <v>1</v>
      </c>
      <c r="BX163" s="109">
        <f t="shared" si="408"/>
        <v>20456.52</v>
      </c>
      <c r="BY163" s="109">
        <f t="shared" si="408"/>
        <v>0</v>
      </c>
      <c r="BZ163" s="109">
        <f t="shared" si="408"/>
        <v>0</v>
      </c>
      <c r="CA163" s="109">
        <f t="shared" si="408"/>
        <v>60</v>
      </c>
      <c r="CB163" s="109">
        <f t="shared" ref="CB163:EM163" si="409">SUM(CB164:CB167)</f>
        <v>1227391.2</v>
      </c>
      <c r="CC163" s="109">
        <f t="shared" si="409"/>
        <v>0</v>
      </c>
      <c r="CD163" s="109">
        <f t="shared" si="409"/>
        <v>0</v>
      </c>
      <c r="CE163" s="109">
        <f t="shared" si="409"/>
        <v>35</v>
      </c>
      <c r="CF163" s="109">
        <f t="shared" si="409"/>
        <v>715978.2</v>
      </c>
      <c r="CG163" s="109">
        <f t="shared" si="409"/>
        <v>100</v>
      </c>
      <c r="CH163" s="109">
        <f t="shared" si="409"/>
        <v>2045651.9999999998</v>
      </c>
      <c r="CI163" s="109">
        <f t="shared" si="409"/>
        <v>37</v>
      </c>
      <c r="CJ163" s="109">
        <f t="shared" si="409"/>
        <v>756891.23999999987</v>
      </c>
      <c r="CK163" s="109">
        <f t="shared" si="409"/>
        <v>53</v>
      </c>
      <c r="CL163" s="109">
        <f t="shared" si="409"/>
        <v>1106989.9679999999</v>
      </c>
      <c r="CM163" s="109">
        <f t="shared" si="409"/>
        <v>0</v>
      </c>
      <c r="CN163" s="109">
        <f t="shared" si="409"/>
        <v>0</v>
      </c>
      <c r="CO163" s="109">
        <f t="shared" si="409"/>
        <v>0</v>
      </c>
      <c r="CP163" s="109">
        <f t="shared" si="409"/>
        <v>0</v>
      </c>
      <c r="CQ163" s="109">
        <f t="shared" si="409"/>
        <v>0</v>
      </c>
      <c r="CR163" s="109">
        <f t="shared" si="409"/>
        <v>0</v>
      </c>
      <c r="CS163" s="109">
        <f t="shared" si="409"/>
        <v>0</v>
      </c>
      <c r="CT163" s="109">
        <f t="shared" si="409"/>
        <v>0</v>
      </c>
      <c r="CU163" s="109">
        <f t="shared" si="409"/>
        <v>5</v>
      </c>
      <c r="CV163" s="109">
        <f t="shared" si="409"/>
        <v>122739.12</v>
      </c>
      <c r="CW163" s="109">
        <f t="shared" si="409"/>
        <v>0</v>
      </c>
      <c r="CX163" s="109">
        <f t="shared" si="409"/>
        <v>0</v>
      </c>
      <c r="CY163" s="109">
        <f t="shared" si="409"/>
        <v>0</v>
      </c>
      <c r="CZ163" s="109">
        <f t="shared" si="409"/>
        <v>0</v>
      </c>
      <c r="DA163" s="109">
        <f t="shared" si="409"/>
        <v>20</v>
      </c>
      <c r="DB163" s="109">
        <f t="shared" si="409"/>
        <v>490956.48</v>
      </c>
      <c r="DC163" s="109">
        <f t="shared" si="409"/>
        <v>74</v>
      </c>
      <c r="DD163" s="109">
        <f t="shared" si="409"/>
        <v>1816538.9759999998</v>
      </c>
      <c r="DE163" s="109">
        <f t="shared" si="409"/>
        <v>0</v>
      </c>
      <c r="DF163" s="109">
        <f t="shared" si="409"/>
        <v>0</v>
      </c>
      <c r="DG163" s="109">
        <f t="shared" si="409"/>
        <v>105</v>
      </c>
      <c r="DH163" s="109">
        <f t="shared" si="409"/>
        <v>2759876.784</v>
      </c>
      <c r="DI163" s="109">
        <f t="shared" si="409"/>
        <v>40</v>
      </c>
      <c r="DJ163" s="109">
        <f t="shared" si="409"/>
        <v>981912.96</v>
      </c>
      <c r="DK163" s="109">
        <f t="shared" si="409"/>
        <v>10</v>
      </c>
      <c r="DL163" s="109">
        <f t="shared" si="409"/>
        <v>245478.24</v>
      </c>
      <c r="DM163" s="109">
        <f t="shared" si="409"/>
        <v>40</v>
      </c>
      <c r="DN163" s="109">
        <f t="shared" si="409"/>
        <v>981912.96</v>
      </c>
      <c r="DO163" s="109">
        <f t="shared" si="409"/>
        <v>10</v>
      </c>
      <c r="DP163" s="109">
        <f t="shared" si="409"/>
        <v>245478.24</v>
      </c>
      <c r="DQ163" s="109">
        <f t="shared" si="409"/>
        <v>4</v>
      </c>
      <c r="DR163" s="109">
        <f t="shared" si="409"/>
        <v>98191.296000000002</v>
      </c>
      <c r="DS163" s="109">
        <f t="shared" si="409"/>
        <v>10</v>
      </c>
      <c r="DT163" s="109">
        <f t="shared" si="409"/>
        <v>245478.24</v>
      </c>
      <c r="DU163" s="109">
        <f t="shared" si="409"/>
        <v>4</v>
      </c>
      <c r="DV163" s="109">
        <f t="shared" si="409"/>
        <v>98191.296000000002</v>
      </c>
      <c r="DW163" s="109">
        <f t="shared" si="409"/>
        <v>0</v>
      </c>
      <c r="DX163" s="109">
        <f t="shared" si="409"/>
        <v>0</v>
      </c>
      <c r="DY163" s="109">
        <f t="shared" si="409"/>
        <v>14</v>
      </c>
      <c r="DZ163" s="109">
        <f t="shared" si="409"/>
        <v>525732.56400000001</v>
      </c>
      <c r="EA163" s="109">
        <f t="shared" si="409"/>
        <v>0</v>
      </c>
      <c r="EB163" s="109">
        <f t="shared" si="409"/>
        <v>0</v>
      </c>
      <c r="EC163" s="109">
        <f t="shared" si="409"/>
        <v>0</v>
      </c>
      <c r="ED163" s="109">
        <f t="shared" si="409"/>
        <v>0</v>
      </c>
      <c r="EE163" s="109">
        <f t="shared" si="409"/>
        <v>0</v>
      </c>
      <c r="EF163" s="109">
        <f t="shared" si="409"/>
        <v>0</v>
      </c>
      <c r="EG163" s="109">
        <f t="shared" si="409"/>
        <v>0</v>
      </c>
      <c r="EH163" s="109">
        <f t="shared" si="409"/>
        <v>0</v>
      </c>
      <c r="EI163" s="109">
        <f t="shared" si="409"/>
        <v>0</v>
      </c>
      <c r="EJ163" s="109">
        <f t="shared" si="409"/>
        <v>0</v>
      </c>
      <c r="EK163" s="109">
        <f t="shared" si="409"/>
        <v>0</v>
      </c>
      <c r="EL163" s="109">
        <f t="shared" si="409"/>
        <v>0</v>
      </c>
      <c r="EM163" s="109">
        <f t="shared" si="409"/>
        <v>0</v>
      </c>
      <c r="EN163" s="109">
        <f t="shared" ref="EN163:ER163" si="410">SUM(EN164:EN167)</f>
        <v>0</v>
      </c>
      <c r="EO163" s="109"/>
      <c r="EP163" s="109"/>
      <c r="EQ163" s="109">
        <f t="shared" si="410"/>
        <v>1213</v>
      </c>
      <c r="ER163" s="109">
        <f t="shared" si="410"/>
        <v>27181747.067999996</v>
      </c>
    </row>
    <row r="164" spans="1:148" s="110" customFormat="1" ht="30" customHeight="1" x14ac:dyDescent="0.25">
      <c r="A164" s="55"/>
      <c r="B164" s="55">
        <v>125</v>
      </c>
      <c r="C164" s="56" t="s">
        <v>459</v>
      </c>
      <c r="D164" s="130" t="s">
        <v>460</v>
      </c>
      <c r="E164" s="58">
        <v>13916</v>
      </c>
      <c r="F164" s="59">
        <v>1.44</v>
      </c>
      <c r="G164" s="60"/>
      <c r="H164" s="61">
        <v>1</v>
      </c>
      <c r="I164" s="107"/>
      <c r="J164" s="107"/>
      <c r="K164" s="101">
        <v>1.4</v>
      </c>
      <c r="L164" s="101">
        <v>1.68</v>
      </c>
      <c r="M164" s="101">
        <v>2.23</v>
      </c>
      <c r="N164" s="104">
        <v>2.57</v>
      </c>
      <c r="O164" s="63"/>
      <c r="P164" s="64">
        <f>O164*E164*F164*H164*K164*$P$10</f>
        <v>0</v>
      </c>
      <c r="Q164" s="105"/>
      <c r="R164" s="64">
        <f>Q164*E164*F164*H164*K164*$R$10</f>
        <v>0</v>
      </c>
      <c r="S164" s="65"/>
      <c r="T164" s="65">
        <f>S164*E164*F164*H164*K164*$T$10</f>
        <v>0</v>
      </c>
      <c r="U164" s="63"/>
      <c r="V164" s="64">
        <f>SUM(U164*E164*F164*H164*K164*$V$10)</f>
        <v>0</v>
      </c>
      <c r="W164" s="63"/>
      <c r="X164" s="65">
        <f>SUM(W164*E164*F164*H164*K164*$X$10)</f>
        <v>0</v>
      </c>
      <c r="Y164" s="63"/>
      <c r="Z164" s="64">
        <f>SUM(Y164*E164*F164*H164*K164*$Z$10)</f>
        <v>0</v>
      </c>
      <c r="AA164" s="65"/>
      <c r="AB164" s="64">
        <f>SUM(AA164*E164*F164*H164*K164*$AB$10)</f>
        <v>0</v>
      </c>
      <c r="AC164" s="64"/>
      <c r="AD164" s="64"/>
      <c r="AE164" s="65"/>
      <c r="AF164" s="64">
        <f>SUM(AE164*E164*F164*H164*K164*$AF$10)</f>
        <v>0</v>
      </c>
      <c r="AG164" s="65"/>
      <c r="AH164" s="64">
        <f>SUM(AG164*E164*F164*H164*L164*$AH$10)</f>
        <v>0</v>
      </c>
      <c r="AI164" s="65"/>
      <c r="AJ164" s="64">
        <f>SUM(AI164*E164*F164*H164*L164*$AJ$10)</f>
        <v>0</v>
      </c>
      <c r="AK164" s="63">
        <v>5</v>
      </c>
      <c r="AL164" s="64">
        <f>SUM(AK164*E164*F164*H164*K164*$AL$10)</f>
        <v>140273.28</v>
      </c>
      <c r="AM164" s="65"/>
      <c r="AN164" s="65">
        <f>SUM(AM164*E164*F164*H164*K164*$AN$10)</f>
        <v>0</v>
      </c>
      <c r="AO164" s="63"/>
      <c r="AP164" s="64">
        <f>SUM(AO164*E164*F164*H164*K164*$AP$10)</f>
        <v>0</v>
      </c>
      <c r="AQ164" s="109"/>
      <c r="AR164" s="64">
        <f>SUM(AQ164*E164*F164*H164*K164*$AR$10)</f>
        <v>0</v>
      </c>
      <c r="AS164" s="65"/>
      <c r="AT164" s="64">
        <f>SUM(E164*F164*H164*K164*AS164*$AT$10)</f>
        <v>0</v>
      </c>
      <c r="AU164" s="65"/>
      <c r="AV164" s="64">
        <f>SUM(AU164*E164*F164*H164*K164*$AV$10)</f>
        <v>0</v>
      </c>
      <c r="AW164" s="63"/>
      <c r="AX164" s="64">
        <f>SUM(AW164*E164*F164*H164*K164*$AX$10)</f>
        <v>0</v>
      </c>
      <c r="AY164" s="63">
        <v>10</v>
      </c>
      <c r="AZ164" s="65">
        <f>SUM(AY164*E164*F164*H164*K164*$AZ$10)</f>
        <v>280546.56</v>
      </c>
      <c r="BA164" s="63"/>
      <c r="BB164" s="64">
        <f>SUM(BA164*E164*F164*H164*K164*$BB$10)</f>
        <v>0</v>
      </c>
      <c r="BC164" s="63"/>
      <c r="BD164" s="64">
        <f>SUM(BC164*E164*F164*H164*K164*$BD$10)</f>
        <v>0</v>
      </c>
      <c r="BE164" s="63"/>
      <c r="BF164" s="64">
        <f>SUM(BE164*E164*F164*H164*K164*$BF$10)</f>
        <v>0</v>
      </c>
      <c r="BG164" s="63"/>
      <c r="BH164" s="64">
        <f>SUM(BG164*E164*F164*H164*K164*$BH$10)</f>
        <v>0</v>
      </c>
      <c r="BI164" s="63"/>
      <c r="BJ164" s="64">
        <f>BI164*E164*F164*H164*K164*$BJ$10</f>
        <v>0</v>
      </c>
      <c r="BK164" s="63"/>
      <c r="BL164" s="64">
        <f>BK164*E164*F164*H164*K164*$BL$10</f>
        <v>0</v>
      </c>
      <c r="BM164" s="63"/>
      <c r="BN164" s="64">
        <f>BM164*E164*F164*H164*K164*$BN$10</f>
        <v>0</v>
      </c>
      <c r="BO164" s="63"/>
      <c r="BP164" s="64">
        <f>SUM(BO164*E164*F164*H164*K164*$BP$10)</f>
        <v>0</v>
      </c>
      <c r="BQ164" s="63"/>
      <c r="BR164" s="64">
        <f>SUM(BQ164*E164*F164*H164*K164*$BR$10)</f>
        <v>0</v>
      </c>
      <c r="BS164" s="63"/>
      <c r="BT164" s="64">
        <f>SUM(BS164*E164*F164*H164*K164*$BT$10)</f>
        <v>0</v>
      </c>
      <c r="BU164" s="63"/>
      <c r="BV164" s="64">
        <f>SUM(BU164*E164*F164*H164*K164*$BV$10)</f>
        <v>0</v>
      </c>
      <c r="BW164" s="63"/>
      <c r="BX164" s="64">
        <f>SUM(BW164*E164*F164*H164*K164*$BX$10)</f>
        <v>0</v>
      </c>
      <c r="BY164" s="67"/>
      <c r="BZ164" s="68">
        <f>BY164*E164*F164*H164*K164*$BZ$10</f>
        <v>0</v>
      </c>
      <c r="CA164" s="63"/>
      <c r="CB164" s="64">
        <f>SUM(CA164*E164*F164*H164*K164*$CB$10)</f>
        <v>0</v>
      </c>
      <c r="CC164" s="65"/>
      <c r="CD164" s="64">
        <f>SUM(CC164*E164*F164*H164*K164*$CD$10)</f>
        <v>0</v>
      </c>
      <c r="CE164" s="63"/>
      <c r="CF164" s="64">
        <f>SUM(CE164*E164*F164*H164*K164*$CF$10)</f>
        <v>0</v>
      </c>
      <c r="CG164" s="63"/>
      <c r="CH164" s="64">
        <f>SUM(CG164*E164*F164*H164*K164*$CH$10)</f>
        <v>0</v>
      </c>
      <c r="CI164" s="63"/>
      <c r="CJ164" s="64">
        <f>CI164*E164*F164*H164*K164*$CJ$10</f>
        <v>0</v>
      </c>
      <c r="CK164" s="63">
        <v>3</v>
      </c>
      <c r="CL164" s="64">
        <f>SUM(CK164*E164*F164*H164*K164*$CL$10)</f>
        <v>84163.967999999993</v>
      </c>
      <c r="CM164" s="65"/>
      <c r="CN164" s="64">
        <f>SUM(CM164*E164*F164*H164*L164*$CN$10)</f>
        <v>0</v>
      </c>
      <c r="CO164" s="63"/>
      <c r="CP164" s="64">
        <f>SUM(CO164*E164*F164*H164*L164*$CP$10)</f>
        <v>0</v>
      </c>
      <c r="CQ164" s="63"/>
      <c r="CR164" s="64">
        <f>SUM(CQ164*E164*F164*H164*L164*$CR$10)</f>
        <v>0</v>
      </c>
      <c r="CS164" s="65"/>
      <c r="CT164" s="64">
        <f>SUM(CS164*E164*F164*H164*L164*$CT$10)</f>
        <v>0</v>
      </c>
      <c r="CU164" s="65"/>
      <c r="CV164" s="64">
        <f>SUM(CU164*E164*F164*H164*L164*$CV$10)</f>
        <v>0</v>
      </c>
      <c r="CW164" s="65"/>
      <c r="CX164" s="64">
        <f>SUM(CW164*E164*F164*H164*L164*$CX$10)</f>
        <v>0</v>
      </c>
      <c r="CY164" s="63"/>
      <c r="CZ164" s="64">
        <f>SUM(CY164*E164*F164*H164*L164*$CZ$10)</f>
        <v>0</v>
      </c>
      <c r="DA164" s="63"/>
      <c r="DB164" s="64">
        <f>SUM(DA164*E164*F164*H164*L164*$DB$10)</f>
        <v>0</v>
      </c>
      <c r="DC164" s="63"/>
      <c r="DD164" s="64">
        <f>SUM(DC164*E164*F164*H164*L164*$DD$10)</f>
        <v>0</v>
      </c>
      <c r="DE164" s="65"/>
      <c r="DF164" s="64">
        <f>SUM(DE164*E164*F164*H164*L164*$DF$10)</f>
        <v>0</v>
      </c>
      <c r="DG164" s="63">
        <v>20</v>
      </c>
      <c r="DH164" s="64">
        <f>SUM(DG164*E164*F164*H164*L164*$DH$10)</f>
        <v>673311.74399999995</v>
      </c>
      <c r="DI164" s="63"/>
      <c r="DJ164" s="64">
        <f>SUM(DI164*E164*F164*H164*L164*$DJ$10)</f>
        <v>0</v>
      </c>
      <c r="DK164" s="63"/>
      <c r="DL164" s="64">
        <f>SUM(DK164*E164*F164*H164*L164*$DL$10)</f>
        <v>0</v>
      </c>
      <c r="DM164" s="63"/>
      <c r="DN164" s="65">
        <f>SUM(DM164*E164*F164*H164*L164*$DN$10)</f>
        <v>0</v>
      </c>
      <c r="DO164" s="63"/>
      <c r="DP164" s="64">
        <f>SUM(DO164*E164*F164*H164*L164*$DP$10)</f>
        <v>0</v>
      </c>
      <c r="DQ164" s="63"/>
      <c r="DR164" s="64">
        <f>DQ164*E164*F164*H164*L164*$DR$10</f>
        <v>0</v>
      </c>
      <c r="DS164" s="63"/>
      <c r="DT164" s="64">
        <f>SUM(DS164*E164*F164*H164*L164*$DT$10)</f>
        <v>0</v>
      </c>
      <c r="DU164" s="63"/>
      <c r="DV164" s="64">
        <f>SUM(DU164*E164*F164*H164*L164*$DV$10)</f>
        <v>0</v>
      </c>
      <c r="DW164" s="63"/>
      <c r="DX164" s="64">
        <f>SUM(DW164*E164*F164*H164*M164*$DX$10)</f>
        <v>0</v>
      </c>
      <c r="DY164" s="63"/>
      <c r="DZ164" s="64">
        <f>SUM(DY164*E164*F164*H164*N164*$DZ$10)</f>
        <v>0</v>
      </c>
      <c r="EA164" s="109"/>
      <c r="EB164" s="64">
        <f>SUM(EA164*E164*F164*H164*K164*$EB$10)</f>
        <v>0</v>
      </c>
      <c r="EC164" s="63"/>
      <c r="ED164" s="64">
        <f>SUM(EC164*E164*F164*H164*K164*$ED$10)</f>
        <v>0</v>
      </c>
      <c r="EE164" s="63"/>
      <c r="EF164" s="64">
        <f>SUM(EE164*E164*F164*H164*K164*$EF$10)</f>
        <v>0</v>
      </c>
      <c r="EG164" s="63"/>
      <c r="EH164" s="64">
        <f>SUM(EG164*E164*F164*H164*K164*$EH$10)</f>
        <v>0</v>
      </c>
      <c r="EI164" s="63"/>
      <c r="EJ164" s="64">
        <f>EI164*E164*F164*H164*K164*$EJ$10</f>
        <v>0</v>
      </c>
      <c r="EK164" s="63"/>
      <c r="EL164" s="64">
        <f>EK164*E164*F164*H164*K164*$EL$10</f>
        <v>0</v>
      </c>
      <c r="EM164" s="63"/>
      <c r="EN164" s="64"/>
      <c r="EO164" s="69"/>
      <c r="EP164" s="69"/>
      <c r="EQ164" s="70">
        <f t="shared" ref="EQ164:ER167" si="411">SUM(O164,Y164,Q164,S164,AA164,U164,W164,AE164,AG164,AI164,AK164,AM164,AS164,AU164,AW164,AQ164,CM164,CS164,CW164,CA164,CC164,DC164,DE164,DG164,DI164,DK164,DM164,DO164,AY164,AO164,BA164,BC164,BE164,BG164,BI164,BK164,BM164,BO164,BQ164,BS164,BU164,EE164,EG164,EA164,EC164,BW164,BY164,CU164,CO164,CQ164,CY164,DA164,CE164,CG164,CI164,CK164,DQ164,DS164,DU164,DW164,DY164,EI164,EK164,EM164)</f>
        <v>38</v>
      </c>
      <c r="ER164" s="70">
        <f t="shared" si="411"/>
        <v>1178295.5520000001</v>
      </c>
    </row>
    <row r="165" spans="1:148" s="1" customFormat="1" ht="27.75" customHeight="1" x14ac:dyDescent="0.25">
      <c r="A165" s="55"/>
      <c r="B165" s="55">
        <v>126</v>
      </c>
      <c r="C165" s="56" t="s">
        <v>461</v>
      </c>
      <c r="D165" s="130" t="s">
        <v>462</v>
      </c>
      <c r="E165" s="58">
        <v>13916</v>
      </c>
      <c r="F165" s="59">
        <v>1.69</v>
      </c>
      <c r="G165" s="60"/>
      <c r="H165" s="61">
        <v>1</v>
      </c>
      <c r="I165" s="107"/>
      <c r="J165" s="107"/>
      <c r="K165" s="101">
        <v>1.4</v>
      </c>
      <c r="L165" s="101">
        <v>1.68</v>
      </c>
      <c r="M165" s="101">
        <v>2.23</v>
      </c>
      <c r="N165" s="104">
        <v>2.57</v>
      </c>
      <c r="O165" s="63"/>
      <c r="P165" s="64">
        <f>O165*E165*F165*H165*K165*$P$10</f>
        <v>0</v>
      </c>
      <c r="Q165" s="105"/>
      <c r="R165" s="64">
        <f>Q165*E165*F165*H165*K165*$R$10</f>
        <v>0</v>
      </c>
      <c r="S165" s="65"/>
      <c r="T165" s="65">
        <f>S165*E165*F165*H165*K165*$T$10</f>
        <v>0</v>
      </c>
      <c r="U165" s="63"/>
      <c r="V165" s="64">
        <f>SUM(U165*E165*F165*H165*K165*$V$10)</f>
        <v>0</v>
      </c>
      <c r="W165" s="63"/>
      <c r="X165" s="65">
        <f>SUM(W165*E165*F165*H165*K165*$X$10)</f>
        <v>0</v>
      </c>
      <c r="Y165" s="63"/>
      <c r="Z165" s="64">
        <f>SUM(Y165*E165*F165*H165*K165*$Z$10)</f>
        <v>0</v>
      </c>
      <c r="AA165" s="65"/>
      <c r="AB165" s="64">
        <f>SUM(AA165*E165*F165*H165*K165*$AB$10)</f>
        <v>0</v>
      </c>
      <c r="AC165" s="64"/>
      <c r="AD165" s="64"/>
      <c r="AE165" s="65"/>
      <c r="AF165" s="64">
        <f>SUM(AE165*E165*F165*H165*K165*$AF$10)</f>
        <v>0</v>
      </c>
      <c r="AG165" s="65"/>
      <c r="AH165" s="64">
        <f>SUM(AG165*E165*F165*H165*L165*$AH$10)</f>
        <v>0</v>
      </c>
      <c r="AI165" s="65"/>
      <c r="AJ165" s="64">
        <f>SUM(AI165*E165*F165*H165*L165*$AJ$10)</f>
        <v>0</v>
      </c>
      <c r="AK165" s="63">
        <v>0</v>
      </c>
      <c r="AL165" s="64">
        <f>SUM(AK165*E165*F165*H165*K165*$AL$10)</f>
        <v>0</v>
      </c>
      <c r="AM165" s="65"/>
      <c r="AN165" s="65">
        <f>SUM(AM165*E165*F165*H165*K165*$AN$10)</f>
        <v>0</v>
      </c>
      <c r="AO165" s="63"/>
      <c r="AP165" s="64">
        <f>SUM(AO165*E165*F165*H165*K165*$AP$10)</f>
        <v>0</v>
      </c>
      <c r="AQ165" s="63"/>
      <c r="AR165" s="64">
        <f>SUM(AQ165*E165*F165*H165*K165*$AR$10)</f>
        <v>0</v>
      </c>
      <c r="AS165" s="65"/>
      <c r="AT165" s="64">
        <f>SUM(E165*F165*H165*K165*AS165*$AT$10)</f>
        <v>0</v>
      </c>
      <c r="AU165" s="65"/>
      <c r="AV165" s="64">
        <f>SUM(AU165*E165*F165*H165*K165*$AV$10)</f>
        <v>0</v>
      </c>
      <c r="AW165" s="63"/>
      <c r="AX165" s="64">
        <f>SUM(AW165*E165*F165*H165*K165*$AX$10)</f>
        <v>0</v>
      </c>
      <c r="AY165" s="63">
        <v>15</v>
      </c>
      <c r="AZ165" s="65">
        <f>SUM(AY165*E165*F165*H165*K165*$AZ$10)</f>
        <v>493878.83999999991</v>
      </c>
      <c r="BA165" s="63"/>
      <c r="BB165" s="64">
        <f>SUM(BA165*E165*F165*H165*K165*$BB$10)</f>
        <v>0</v>
      </c>
      <c r="BC165" s="63"/>
      <c r="BD165" s="64">
        <f>SUM(BC165*E165*F165*H165*K165*$BD$10)</f>
        <v>0</v>
      </c>
      <c r="BE165" s="63"/>
      <c r="BF165" s="64">
        <f>SUM(BE165*E165*F165*H165*K165*$BF$10)</f>
        <v>0</v>
      </c>
      <c r="BG165" s="63"/>
      <c r="BH165" s="64">
        <f>SUM(BG165*E165*F165*H165*K165*$BH$10)</f>
        <v>0</v>
      </c>
      <c r="BI165" s="63"/>
      <c r="BJ165" s="64">
        <f>BI165*E165*F165*H165*K165*$BJ$10</f>
        <v>0</v>
      </c>
      <c r="BK165" s="63"/>
      <c r="BL165" s="64">
        <f>BK165*E165*F165*H165*K165*$BL$10</f>
        <v>0</v>
      </c>
      <c r="BM165" s="63"/>
      <c r="BN165" s="64">
        <f>BM165*E165*F165*H165*K165*$BN$10</f>
        <v>0</v>
      </c>
      <c r="BO165" s="63"/>
      <c r="BP165" s="64">
        <f>SUM(BO165*E165*F165*H165*K165*$BP$10)</f>
        <v>0</v>
      </c>
      <c r="BQ165" s="63"/>
      <c r="BR165" s="64">
        <f>SUM(BQ165*E165*F165*H165*K165*$BR$10)</f>
        <v>0</v>
      </c>
      <c r="BS165" s="63"/>
      <c r="BT165" s="64">
        <f>SUM(BS165*E165*F165*H165*K165*$BT$10)</f>
        <v>0</v>
      </c>
      <c r="BU165" s="63"/>
      <c r="BV165" s="64">
        <f>SUM(BU165*E165*F165*H165*K165*$BV$10)</f>
        <v>0</v>
      </c>
      <c r="BW165" s="63"/>
      <c r="BX165" s="64">
        <f>SUM(BW165*E165*F165*H165*K165*$BX$10)</f>
        <v>0</v>
      </c>
      <c r="BY165" s="67"/>
      <c r="BZ165" s="68">
        <f>BY165*E165*F165*H165*K165*$BZ$10</f>
        <v>0</v>
      </c>
      <c r="CA165" s="63"/>
      <c r="CB165" s="64">
        <f>SUM(CA165*E165*F165*H165*K165*$CB$10)</f>
        <v>0</v>
      </c>
      <c r="CC165" s="65"/>
      <c r="CD165" s="64">
        <f>SUM(CC165*E165*F165*H165*K165*$CD$10)</f>
        <v>0</v>
      </c>
      <c r="CE165" s="63"/>
      <c r="CF165" s="64">
        <f>SUM(CE165*E165*F165*H165*K165*$CF$10)</f>
        <v>0</v>
      </c>
      <c r="CG165" s="63"/>
      <c r="CH165" s="64">
        <f>SUM(CG165*E165*F165*H165*K165*$CH$10)</f>
        <v>0</v>
      </c>
      <c r="CI165" s="63"/>
      <c r="CJ165" s="64">
        <f>CI165*E165*F165*H165*K165*$CJ$10</f>
        <v>0</v>
      </c>
      <c r="CK165" s="109"/>
      <c r="CL165" s="64">
        <f>SUM(CK165*E165*F165*H165*K165*$CL$10)</f>
        <v>0</v>
      </c>
      <c r="CM165" s="65"/>
      <c r="CN165" s="64">
        <f>SUM(CM165*E165*F165*H165*L165*$CN$10)</f>
        <v>0</v>
      </c>
      <c r="CO165" s="63"/>
      <c r="CP165" s="64">
        <f>SUM(CO165*E165*F165*H165*L165*$CP$10)</f>
        <v>0</v>
      </c>
      <c r="CQ165" s="63"/>
      <c r="CR165" s="64">
        <f>SUM(CQ165*E165*F165*H165*L165*$CR$10)</f>
        <v>0</v>
      </c>
      <c r="CS165" s="65"/>
      <c r="CT165" s="64">
        <f>SUM(CS165*E165*F165*H165*L165*$CT$10)</f>
        <v>0</v>
      </c>
      <c r="CU165" s="65"/>
      <c r="CV165" s="64">
        <f>SUM(CU165*E165*F165*H165*L165*$CV$10)</f>
        <v>0</v>
      </c>
      <c r="CW165" s="65"/>
      <c r="CX165" s="64">
        <f>SUM(CW165*E165*F165*H165*L165*$CX$10)</f>
        <v>0</v>
      </c>
      <c r="CY165" s="63"/>
      <c r="CZ165" s="64">
        <f>SUM(CY165*E165*F165*H165*L165*$CZ$10)</f>
        <v>0</v>
      </c>
      <c r="DA165" s="63"/>
      <c r="DB165" s="64">
        <f>SUM(DA165*E165*F165*H165*L165*$DB$10)</f>
        <v>0</v>
      </c>
      <c r="DC165" s="63"/>
      <c r="DD165" s="64">
        <f>SUM(DC165*E165*F165*H165*L165*$DD$10)</f>
        <v>0</v>
      </c>
      <c r="DE165" s="65"/>
      <c r="DF165" s="64">
        <f>SUM(DE165*E165*F165*H165*L165*$DF$10)</f>
        <v>0</v>
      </c>
      <c r="DG165" s="63"/>
      <c r="DH165" s="64">
        <f>SUM(DG165*E165*F165*H165*L165*$DH$10)</f>
        <v>0</v>
      </c>
      <c r="DI165" s="63"/>
      <c r="DJ165" s="64">
        <f>SUM(DI165*E165*F165*H165*L165*$DJ$10)</f>
        <v>0</v>
      </c>
      <c r="DK165" s="63"/>
      <c r="DL165" s="64">
        <f>SUM(DK165*E165*F165*H165*L165*$DL$10)</f>
        <v>0</v>
      </c>
      <c r="DM165" s="63"/>
      <c r="DN165" s="65">
        <f>SUM(DM165*E165*F165*H165*L165*$DN$10)</f>
        <v>0</v>
      </c>
      <c r="DO165" s="63"/>
      <c r="DP165" s="64">
        <f>SUM(DO165*E165*F165*H165*L165*$DP$10)</f>
        <v>0</v>
      </c>
      <c r="DQ165" s="63"/>
      <c r="DR165" s="64">
        <f>DQ165*E165*F165*H165*L165*$DR$10</f>
        <v>0</v>
      </c>
      <c r="DS165" s="63"/>
      <c r="DT165" s="64">
        <f>SUM(DS165*E165*F165*H165*L165*$DT$10)</f>
        <v>0</v>
      </c>
      <c r="DU165" s="63"/>
      <c r="DV165" s="64">
        <f>SUM(DU165*E165*F165*H165*L165*$DV$10)</f>
        <v>0</v>
      </c>
      <c r="DW165" s="63"/>
      <c r="DX165" s="64">
        <f>SUM(DW165*E165*F165*H165*M165*$DX$10)</f>
        <v>0</v>
      </c>
      <c r="DY165" s="63"/>
      <c r="DZ165" s="64">
        <f>SUM(DY165*E165*F165*H165*N165*$DZ$10)</f>
        <v>0</v>
      </c>
      <c r="EA165" s="63"/>
      <c r="EB165" s="64">
        <f>SUM(EA165*E165*F165*H165*K165*$EB$10)</f>
        <v>0</v>
      </c>
      <c r="EC165" s="63"/>
      <c r="ED165" s="64">
        <f>SUM(EC165*E165*F165*H165*K165*$ED$10)</f>
        <v>0</v>
      </c>
      <c r="EE165" s="63"/>
      <c r="EF165" s="64">
        <f>SUM(EE165*E165*F165*H165*K165*$EF$10)</f>
        <v>0</v>
      </c>
      <c r="EG165" s="63"/>
      <c r="EH165" s="64">
        <f>SUM(EG165*E165*F165*H165*K165*$EH$10)</f>
        <v>0</v>
      </c>
      <c r="EI165" s="63"/>
      <c r="EJ165" s="64">
        <f>EI165*E165*F165*H165*K165*$EJ$10</f>
        <v>0</v>
      </c>
      <c r="EK165" s="63"/>
      <c r="EL165" s="64">
        <f>EK165*E165*F165*H165*K165*$EL$10</f>
        <v>0</v>
      </c>
      <c r="EM165" s="63"/>
      <c r="EN165" s="64"/>
      <c r="EO165" s="69"/>
      <c r="EP165" s="69"/>
      <c r="EQ165" s="70">
        <f t="shared" si="411"/>
        <v>15</v>
      </c>
      <c r="ER165" s="70">
        <f t="shared" si="411"/>
        <v>493878.83999999991</v>
      </c>
    </row>
    <row r="166" spans="1:148" s="1" customFormat="1" ht="30" customHeight="1" x14ac:dyDescent="0.25">
      <c r="A166" s="55"/>
      <c r="B166" s="55">
        <v>127</v>
      </c>
      <c r="C166" s="56" t="s">
        <v>463</v>
      </c>
      <c r="D166" s="130" t="s">
        <v>464</v>
      </c>
      <c r="E166" s="58">
        <v>13916</v>
      </c>
      <c r="F166" s="59">
        <v>2.4900000000000002</v>
      </c>
      <c r="G166" s="60"/>
      <c r="H166" s="61">
        <v>1</v>
      </c>
      <c r="I166" s="107"/>
      <c r="J166" s="107"/>
      <c r="K166" s="101">
        <v>1.4</v>
      </c>
      <c r="L166" s="101">
        <v>1.68</v>
      </c>
      <c r="M166" s="101">
        <v>2.23</v>
      </c>
      <c r="N166" s="104">
        <v>2.57</v>
      </c>
      <c r="O166" s="63"/>
      <c r="P166" s="64">
        <f>O166*E166*F166*H166*K166*$P$10</f>
        <v>0</v>
      </c>
      <c r="Q166" s="105"/>
      <c r="R166" s="64">
        <f>Q166*E166*F166*H166*K166*$R$10</f>
        <v>0</v>
      </c>
      <c r="S166" s="65"/>
      <c r="T166" s="65">
        <f>S166*E166*F166*H166*K166*$T$10</f>
        <v>0</v>
      </c>
      <c r="U166" s="63"/>
      <c r="V166" s="64">
        <f>SUM(U166*E166*F166*H166*K166*$V$10)</f>
        <v>0</v>
      </c>
      <c r="W166" s="63"/>
      <c r="X166" s="65">
        <f>SUM(W166*E166*F166*H166*K166*$X$10)</f>
        <v>0</v>
      </c>
      <c r="Y166" s="63"/>
      <c r="Z166" s="64">
        <f>SUM(Y166*E166*F166*H166*K166*$Z$10)</f>
        <v>0</v>
      </c>
      <c r="AA166" s="65"/>
      <c r="AB166" s="64">
        <f>SUM(AA166*E166*F166*H166*K166*$AB$10)</f>
        <v>0</v>
      </c>
      <c r="AC166" s="64"/>
      <c r="AD166" s="64"/>
      <c r="AE166" s="65"/>
      <c r="AF166" s="64">
        <f>SUM(AE166*E166*F166*H166*K166*$AF$10)</f>
        <v>0</v>
      </c>
      <c r="AG166" s="65"/>
      <c r="AH166" s="64">
        <f>SUM(AG166*E166*F166*H166*L166*$AH$10)</f>
        <v>0</v>
      </c>
      <c r="AI166" s="65"/>
      <c r="AJ166" s="64">
        <f>SUM(AI166*E166*F166*H166*L166*$AJ$10)</f>
        <v>0</v>
      </c>
      <c r="AK166" s="63">
        <v>10</v>
      </c>
      <c r="AL166" s="64">
        <f>SUM(AK166*E166*F166*H166*K166*$AL$10)</f>
        <v>485111.76</v>
      </c>
      <c r="AM166" s="65"/>
      <c r="AN166" s="65">
        <f>SUM(AM166*E166*F166*H166*K166*$AN$10)</f>
        <v>0</v>
      </c>
      <c r="AO166" s="63"/>
      <c r="AP166" s="64">
        <f>SUM(AO166*E166*F166*H166*K166*$AP$10)</f>
        <v>0</v>
      </c>
      <c r="AQ166" s="63"/>
      <c r="AR166" s="64">
        <f>SUM(AQ166*E166*F166*H166*K166*$AR$10)</f>
        <v>0</v>
      </c>
      <c r="AS166" s="65"/>
      <c r="AT166" s="64">
        <f>SUM(E166*F166*H166*K166*AS166*$AT$10)</f>
        <v>0</v>
      </c>
      <c r="AU166" s="65"/>
      <c r="AV166" s="64">
        <f>SUM(AU166*E166*F166*H166*K166*$AV$10)</f>
        <v>0</v>
      </c>
      <c r="AW166" s="63"/>
      <c r="AX166" s="64">
        <f>SUM(AW166*E166*F166*H166*K166*$AX$10)</f>
        <v>0</v>
      </c>
      <c r="AY166" s="63"/>
      <c r="AZ166" s="65">
        <f>SUM(AY166*E166*F166*H166*K166*$AZ$10)</f>
        <v>0</v>
      </c>
      <c r="BA166" s="63"/>
      <c r="BB166" s="64">
        <f>SUM(BA166*E166*F166*H166*K166*$BB$10)</f>
        <v>0</v>
      </c>
      <c r="BC166" s="63"/>
      <c r="BD166" s="64">
        <f>SUM(BC166*E166*F166*H166*K166*$BD$10)</f>
        <v>0</v>
      </c>
      <c r="BE166" s="63"/>
      <c r="BF166" s="64">
        <f>SUM(BE166*E166*F166*H166*K166*$BF$10)</f>
        <v>0</v>
      </c>
      <c r="BG166" s="63"/>
      <c r="BH166" s="64">
        <f>SUM(BG166*E166*F166*H166*K166*$BH$10)</f>
        <v>0</v>
      </c>
      <c r="BI166" s="63"/>
      <c r="BJ166" s="64">
        <f>BI166*E166*F166*H166*K166*$BJ$10</f>
        <v>0</v>
      </c>
      <c r="BK166" s="63"/>
      <c r="BL166" s="64">
        <f>BK166*E166*F166*H166*K166*$BL$10</f>
        <v>0</v>
      </c>
      <c r="BM166" s="63"/>
      <c r="BN166" s="64">
        <f>BM166*E166*F166*H166*K166*$BN$10</f>
        <v>0</v>
      </c>
      <c r="BO166" s="63"/>
      <c r="BP166" s="64">
        <f>SUM(BO166*E166*F166*H166*K166*$BP$10)</f>
        <v>0</v>
      </c>
      <c r="BQ166" s="63"/>
      <c r="BR166" s="64">
        <f>SUM(BQ166*E166*F166*H166*K166*$BR$10)</f>
        <v>0</v>
      </c>
      <c r="BS166" s="63"/>
      <c r="BT166" s="64">
        <f>SUM(BS166*E166*F166*H166*K166*$BT$10)</f>
        <v>0</v>
      </c>
      <c r="BU166" s="63"/>
      <c r="BV166" s="64">
        <f>SUM(BU166*E166*F166*H166*K166*$BV$10)</f>
        <v>0</v>
      </c>
      <c r="BW166" s="63"/>
      <c r="BX166" s="64">
        <f>SUM(BW166*E166*F166*H166*K166*$BX$10)</f>
        <v>0</v>
      </c>
      <c r="BY166" s="67"/>
      <c r="BZ166" s="68">
        <f>BY166*E166*F166*H166*K166*$BZ$10</f>
        <v>0</v>
      </c>
      <c r="CA166" s="63"/>
      <c r="CB166" s="64">
        <f>SUM(CA166*E166*F166*H166*K166*$CB$10)</f>
        <v>0</v>
      </c>
      <c r="CC166" s="65"/>
      <c r="CD166" s="64">
        <f>SUM(CC166*E166*F166*H166*K166*$CD$10)</f>
        <v>0</v>
      </c>
      <c r="CE166" s="63"/>
      <c r="CF166" s="64">
        <f>SUM(CE166*E166*F166*H166*K166*$CF$10)</f>
        <v>0</v>
      </c>
      <c r="CG166" s="63"/>
      <c r="CH166" s="64">
        <f>SUM(CG166*E166*F166*H166*K166*$CH$10)</f>
        <v>0</v>
      </c>
      <c r="CI166" s="63"/>
      <c r="CJ166" s="64">
        <f>CI166*E166*F166*H166*K166*$CJ$10</f>
        <v>0</v>
      </c>
      <c r="CK166" s="109"/>
      <c r="CL166" s="64">
        <f>SUM(CK166*E166*F166*H166*K166*$CL$10)</f>
        <v>0</v>
      </c>
      <c r="CM166" s="65"/>
      <c r="CN166" s="64">
        <f>SUM(CM166*E166*F166*H166*L166*$CN$10)</f>
        <v>0</v>
      </c>
      <c r="CO166" s="63"/>
      <c r="CP166" s="64">
        <f>SUM(CO166*E166*F166*H166*L166*$CP$10)</f>
        <v>0</v>
      </c>
      <c r="CQ166" s="63"/>
      <c r="CR166" s="64">
        <f>SUM(CQ166*E166*F166*H166*L166*$CR$10)</f>
        <v>0</v>
      </c>
      <c r="CS166" s="65"/>
      <c r="CT166" s="64">
        <f>SUM(CS166*E166*F166*H166*L166*$CT$10)</f>
        <v>0</v>
      </c>
      <c r="CU166" s="65"/>
      <c r="CV166" s="64">
        <f>SUM(CU166*E166*F166*H166*L166*$CV$10)</f>
        <v>0</v>
      </c>
      <c r="CW166" s="65"/>
      <c r="CX166" s="64">
        <f>SUM(CW166*E166*F166*H166*L166*$CX$10)</f>
        <v>0</v>
      </c>
      <c r="CY166" s="63"/>
      <c r="CZ166" s="64">
        <f>SUM(CY166*E166*F166*H166*L166*$CZ$10)</f>
        <v>0</v>
      </c>
      <c r="DA166" s="63"/>
      <c r="DB166" s="64">
        <f>SUM(DA166*E166*F166*H166*L166*$DB$10)</f>
        <v>0</v>
      </c>
      <c r="DC166" s="63"/>
      <c r="DD166" s="64">
        <f>SUM(DC166*E166*F166*H166*L166*$DD$10)</f>
        <v>0</v>
      </c>
      <c r="DE166" s="65"/>
      <c r="DF166" s="64">
        <f>SUM(DE166*E166*F166*H166*L166*$DF$10)</f>
        <v>0</v>
      </c>
      <c r="DG166" s="63"/>
      <c r="DH166" s="64">
        <f>SUM(DG166*E166*F166*H166*L166*$DH$10)</f>
        <v>0</v>
      </c>
      <c r="DI166" s="63"/>
      <c r="DJ166" s="64">
        <f>SUM(DI166*E166*F166*H166*L166*$DJ$10)</f>
        <v>0</v>
      </c>
      <c r="DK166" s="63"/>
      <c r="DL166" s="64">
        <f>SUM(DK166*E166*F166*H166*L166*$DL$10)</f>
        <v>0</v>
      </c>
      <c r="DM166" s="63"/>
      <c r="DN166" s="65">
        <f>SUM(DM166*E166*F166*H166*L166*$DN$10)</f>
        <v>0</v>
      </c>
      <c r="DO166" s="63"/>
      <c r="DP166" s="64">
        <f>SUM(DO166*E166*F166*H166*L166*$DP$10)</f>
        <v>0</v>
      </c>
      <c r="DQ166" s="63"/>
      <c r="DR166" s="64">
        <f>DQ166*E166*F166*H166*L166*$DR$10</f>
        <v>0</v>
      </c>
      <c r="DS166" s="63"/>
      <c r="DT166" s="64">
        <f>SUM(DS166*E166*F166*H166*L166*$DT$10)</f>
        <v>0</v>
      </c>
      <c r="DU166" s="63"/>
      <c r="DV166" s="64">
        <f>SUM(DU166*E166*F166*H166*L166*$DV$10)</f>
        <v>0</v>
      </c>
      <c r="DW166" s="63"/>
      <c r="DX166" s="64">
        <f>SUM(DW166*E166*F166*H166*M166*$DX$10)</f>
        <v>0</v>
      </c>
      <c r="DY166" s="63"/>
      <c r="DZ166" s="64">
        <f>SUM(DY166*E166*F166*H166*N166*$DZ$10)</f>
        <v>0</v>
      </c>
      <c r="EA166" s="63"/>
      <c r="EB166" s="64">
        <f>SUM(EA166*E166*F166*H166*K166*$EB$10)</f>
        <v>0</v>
      </c>
      <c r="EC166" s="63"/>
      <c r="ED166" s="64">
        <f>SUM(EC166*E166*F166*H166*K166*$ED$10)</f>
        <v>0</v>
      </c>
      <c r="EE166" s="63"/>
      <c r="EF166" s="64">
        <f>SUM(EE166*E166*F166*H166*K166*$EF$10)</f>
        <v>0</v>
      </c>
      <c r="EG166" s="63"/>
      <c r="EH166" s="64">
        <f>SUM(EG166*E166*F166*H166*K166*$EH$10)</f>
        <v>0</v>
      </c>
      <c r="EI166" s="63"/>
      <c r="EJ166" s="64">
        <f>EI166*E166*F166*H166*K166*$EJ$10</f>
        <v>0</v>
      </c>
      <c r="EK166" s="63"/>
      <c r="EL166" s="64">
        <f>EK166*E166*F166*H166*K166*$EL$10</f>
        <v>0</v>
      </c>
      <c r="EM166" s="63"/>
      <c r="EN166" s="64"/>
      <c r="EO166" s="69"/>
      <c r="EP166" s="69"/>
      <c r="EQ166" s="70">
        <f t="shared" si="411"/>
        <v>10</v>
      </c>
      <c r="ER166" s="70">
        <f t="shared" si="411"/>
        <v>485111.76</v>
      </c>
    </row>
    <row r="167" spans="1:148" s="1" customFormat="1" ht="30" x14ac:dyDescent="0.25">
      <c r="A167" s="55"/>
      <c r="B167" s="55">
        <v>128</v>
      </c>
      <c r="C167" s="56" t="s">
        <v>465</v>
      </c>
      <c r="D167" s="130" t="s">
        <v>466</v>
      </c>
      <c r="E167" s="58">
        <v>13916</v>
      </c>
      <c r="F167" s="59">
        <v>1.05</v>
      </c>
      <c r="G167" s="60"/>
      <c r="H167" s="61">
        <v>1</v>
      </c>
      <c r="I167" s="107"/>
      <c r="J167" s="107"/>
      <c r="K167" s="101">
        <v>1.4</v>
      </c>
      <c r="L167" s="101">
        <v>1.68</v>
      </c>
      <c r="M167" s="101">
        <v>2.23</v>
      </c>
      <c r="N167" s="104">
        <v>2.57</v>
      </c>
      <c r="O167" s="63">
        <v>20</v>
      </c>
      <c r="P167" s="64">
        <f>O167*E167*F167*H167*K167*$P$10</f>
        <v>409130.39999999997</v>
      </c>
      <c r="Q167" s="105"/>
      <c r="R167" s="64">
        <f>Q167*E167*F167*H167*K167*$R$10</f>
        <v>0</v>
      </c>
      <c r="S167" s="65">
        <v>6</v>
      </c>
      <c r="T167" s="65">
        <f>S167*E167*F167*H167*K167*$T$10</f>
        <v>122739.12</v>
      </c>
      <c r="U167" s="63"/>
      <c r="V167" s="64">
        <f>SUM(U167*E167*F167*H167*K167*$V$10)</f>
        <v>0</v>
      </c>
      <c r="W167" s="63"/>
      <c r="X167" s="65">
        <f>SUM(W167*E167*F167*H167*K167*$X$10)</f>
        <v>0</v>
      </c>
      <c r="Y167" s="63"/>
      <c r="Z167" s="64">
        <f>SUM(Y167*E167*F167*H167*K167*$Z$10)</f>
        <v>0</v>
      </c>
      <c r="AA167" s="65">
        <v>45</v>
      </c>
      <c r="AB167" s="64">
        <f>SUM(AA167*E167*F167*H167*K167*$AB$10)</f>
        <v>920543.39999999991</v>
      </c>
      <c r="AC167" s="64"/>
      <c r="AD167" s="64"/>
      <c r="AE167" s="65">
        <v>80</v>
      </c>
      <c r="AF167" s="64">
        <f>SUM(AE167*E167*F167*H167*K167*$AF$10)</f>
        <v>1636521.5999999999</v>
      </c>
      <c r="AG167" s="65"/>
      <c r="AH167" s="64">
        <f>SUM(AG167*E167*F167*H167*L167*$AH$10)</f>
        <v>0</v>
      </c>
      <c r="AI167" s="65">
        <v>6</v>
      </c>
      <c r="AJ167" s="64">
        <f>SUM(AI167*E167*F167*H167*L167*$AJ$10)</f>
        <v>147286.94399999999</v>
      </c>
      <c r="AK167" s="63">
        <v>12</v>
      </c>
      <c r="AL167" s="64">
        <f>SUM(AK167*E167*F167*H167*K167*$AL$10)</f>
        <v>245478.24</v>
      </c>
      <c r="AM167" s="65"/>
      <c r="AN167" s="65">
        <f>SUM(AM167*E167*F167*H167*K167*$AN$10)</f>
        <v>0</v>
      </c>
      <c r="AO167" s="63"/>
      <c r="AP167" s="64">
        <f>SUM(AO167*E167*F167*H167*K167*$AP$10)</f>
        <v>0</v>
      </c>
      <c r="AQ167" s="63"/>
      <c r="AR167" s="64">
        <f>SUM(AQ167*E167*F167*H167*K167*$AR$10)</f>
        <v>0</v>
      </c>
      <c r="AS167" s="65"/>
      <c r="AT167" s="64">
        <f>SUM(E167*F167*H167*K167*AS167*$AT$10)</f>
        <v>0</v>
      </c>
      <c r="AU167" s="65"/>
      <c r="AV167" s="64">
        <f>SUM(AU167*E167*F167*H167*K167*$AV$10)</f>
        <v>0</v>
      </c>
      <c r="AW167" s="63"/>
      <c r="AX167" s="64">
        <f>SUM(AW167*E167*F167*H167*K167*$AX$10)</f>
        <v>0</v>
      </c>
      <c r="AY167" s="63">
        <v>25</v>
      </c>
      <c r="AZ167" s="65">
        <f>SUM(AY167*E167*F167*H167*K167*$AZ$10)</f>
        <v>511412.99999999994</v>
      </c>
      <c r="BA167" s="63">
        <v>82</v>
      </c>
      <c r="BB167" s="64">
        <f>SUM(BA167*E167*F167*H167*K167*$BB$10)</f>
        <v>1677434.6400000001</v>
      </c>
      <c r="BC167" s="63">
        <v>120</v>
      </c>
      <c r="BD167" s="64">
        <f>SUM(BC167*E167*F167*H167*K167*$BD$10)</f>
        <v>2454782.4</v>
      </c>
      <c r="BE167" s="63">
        <v>12</v>
      </c>
      <c r="BF167" s="64">
        <f>SUM(BE167*E167*F167*H167*K167*$BF$10)</f>
        <v>245478.24</v>
      </c>
      <c r="BG167" s="63">
        <v>58</v>
      </c>
      <c r="BH167" s="64">
        <f>SUM(BG167*E167*F167*H167*K167*$BH$10)</f>
        <v>1186478.1599999999</v>
      </c>
      <c r="BI167" s="63">
        <v>80</v>
      </c>
      <c r="BJ167" s="64">
        <f>BI167*E167*F167*H167*K167*$BJ$10</f>
        <v>1636521.5999999999</v>
      </c>
      <c r="BK167" s="63"/>
      <c r="BL167" s="64">
        <f>BK167*E167*F167*H167*K167*$BL$10</f>
        <v>0</v>
      </c>
      <c r="BM167" s="63">
        <v>5</v>
      </c>
      <c r="BN167" s="64">
        <f>BM167*E167*F167*H167*K167*$BN$10</f>
        <v>102282.59999999999</v>
      </c>
      <c r="BO167" s="63"/>
      <c r="BP167" s="64">
        <f>SUM(BO167*E167*F167*H167*K167*$BP$10)</f>
        <v>0</v>
      </c>
      <c r="BQ167" s="63"/>
      <c r="BR167" s="64">
        <f>SUM(BQ167*E167*F167*H167*K167*$BR$10)</f>
        <v>0</v>
      </c>
      <c r="BS167" s="63"/>
      <c r="BT167" s="64">
        <f>SUM(BS167*E167*F167*H167*K167*$BT$10)</f>
        <v>0</v>
      </c>
      <c r="BU167" s="63"/>
      <c r="BV167" s="64">
        <f>SUM(BU167*E167*F167*H167*K167*$BV$10)</f>
        <v>0</v>
      </c>
      <c r="BW167" s="63">
        <v>1</v>
      </c>
      <c r="BX167" s="64">
        <f>SUM(BW167*E167*F167*H167*K167*$BX$10)</f>
        <v>20456.52</v>
      </c>
      <c r="BY167" s="67"/>
      <c r="BZ167" s="68">
        <f>BY167*E167*F167*H167*K167*$BZ$10</f>
        <v>0</v>
      </c>
      <c r="CA167" s="63">
        <v>60</v>
      </c>
      <c r="CB167" s="64">
        <f>SUM(CA167*E167*F167*H167*K167*$CB$10)</f>
        <v>1227391.2</v>
      </c>
      <c r="CC167" s="65"/>
      <c r="CD167" s="64">
        <f>SUM(CC167*E167*F167*H167*K167*$CD$10)</f>
        <v>0</v>
      </c>
      <c r="CE167" s="63">
        <v>35</v>
      </c>
      <c r="CF167" s="64">
        <f>SUM(CE167*E167*F167*H167*K167*$CF$10)</f>
        <v>715978.2</v>
      </c>
      <c r="CG167" s="63">
        <v>100</v>
      </c>
      <c r="CH167" s="64">
        <f>SUM(CG167*E167*F167*H167*K167*$CH$10)</f>
        <v>2045651.9999999998</v>
      </c>
      <c r="CI167" s="63">
        <v>37</v>
      </c>
      <c r="CJ167" s="64">
        <f>CI167*E167*F167*H167*K167*$CJ$10</f>
        <v>756891.23999999987</v>
      </c>
      <c r="CK167" s="63">
        <v>50</v>
      </c>
      <c r="CL167" s="64">
        <f>SUM(CK167*E167*F167*H167*K167*$CL$10)</f>
        <v>1022825.9999999999</v>
      </c>
      <c r="CM167" s="65"/>
      <c r="CN167" s="64">
        <f>SUM(CM167*E167*F167*H167*L167*$CN$10)</f>
        <v>0</v>
      </c>
      <c r="CO167" s="63"/>
      <c r="CP167" s="64">
        <f>SUM(CO167*E167*F167*H167*L167*$CP$10)</f>
        <v>0</v>
      </c>
      <c r="CQ167" s="63"/>
      <c r="CR167" s="64">
        <f>SUM(CQ167*E167*F167*H167*L167*$CR$10)</f>
        <v>0</v>
      </c>
      <c r="CS167" s="65"/>
      <c r="CT167" s="64">
        <f>SUM(CS167*E167*F167*H167*L167*$CT$10)</f>
        <v>0</v>
      </c>
      <c r="CU167" s="65">
        <v>5</v>
      </c>
      <c r="CV167" s="64">
        <f>SUM(CU167*E167*F167*H167*L167*$CV$10)</f>
        <v>122739.12</v>
      </c>
      <c r="CW167" s="65"/>
      <c r="CX167" s="64">
        <f>SUM(CW167*E167*F167*H167*L167*$CX$10)</f>
        <v>0</v>
      </c>
      <c r="CY167" s="63"/>
      <c r="CZ167" s="64">
        <f>SUM(CY167*E167*F167*H167*L167*$CZ$10)</f>
        <v>0</v>
      </c>
      <c r="DA167" s="63">
        <v>20</v>
      </c>
      <c r="DB167" s="64">
        <f>SUM(DA167*E167*F167*H167*L167*$DB$10)</f>
        <v>490956.48</v>
      </c>
      <c r="DC167" s="63">
        <v>74</v>
      </c>
      <c r="DD167" s="64">
        <f>SUM(DC167*E167*F167*H167*L167*$DD$10)</f>
        <v>1816538.9759999998</v>
      </c>
      <c r="DE167" s="65"/>
      <c r="DF167" s="64">
        <f>SUM(DE167*E167*F167*H167*L167*$DF$10)</f>
        <v>0</v>
      </c>
      <c r="DG167" s="63">
        <v>85</v>
      </c>
      <c r="DH167" s="64">
        <f>SUM(DG167*E167*F167*H167*L167*$DH$10)</f>
        <v>2086565.04</v>
      </c>
      <c r="DI167" s="63">
        <v>40</v>
      </c>
      <c r="DJ167" s="64">
        <f>SUM(DI167*E167*F167*H167*L167*$DJ$10)</f>
        <v>981912.96</v>
      </c>
      <c r="DK167" s="63">
        <v>10</v>
      </c>
      <c r="DL167" s="64">
        <f>SUM(DK167*E167*F167*H167*L167*$DL$10)</f>
        <v>245478.24</v>
      </c>
      <c r="DM167" s="63">
        <v>40</v>
      </c>
      <c r="DN167" s="65">
        <f>SUM(DM167*E167*F167*H167*L167*$DN$10)</f>
        <v>981912.96</v>
      </c>
      <c r="DO167" s="63">
        <v>10</v>
      </c>
      <c r="DP167" s="64">
        <f>SUM(DO167*E167*F167*H167*L167*$DP$10)</f>
        <v>245478.24</v>
      </c>
      <c r="DQ167" s="63">
        <v>4</v>
      </c>
      <c r="DR167" s="64">
        <f>DQ167*E167*F167*H167*L167*$DR$10</f>
        <v>98191.296000000002</v>
      </c>
      <c r="DS167" s="63">
        <v>10</v>
      </c>
      <c r="DT167" s="64">
        <f>SUM(DS167*E167*F167*H167*L167*$DT$10)</f>
        <v>245478.24</v>
      </c>
      <c r="DU167" s="63">
        <v>4</v>
      </c>
      <c r="DV167" s="64">
        <f>SUM(DU167*E167*F167*H167*L167*$DV$10)</f>
        <v>98191.296000000002</v>
      </c>
      <c r="DW167" s="63"/>
      <c r="DX167" s="64">
        <f>SUM(DW167*E167*F167*H167*M167*$DX$10)</f>
        <v>0</v>
      </c>
      <c r="DY167" s="63">
        <v>14</v>
      </c>
      <c r="DZ167" s="64">
        <f>SUM(DY167*E167*F167*H167*N167*$DZ$10)</f>
        <v>525732.56400000001</v>
      </c>
      <c r="EA167" s="63"/>
      <c r="EB167" s="64">
        <f>SUM(EA167*E167*F167*H167*K167*$EB$10)</f>
        <v>0</v>
      </c>
      <c r="EC167" s="63"/>
      <c r="ED167" s="64">
        <f>SUM(EC167*E167*F167*H167*K167*$ED$10)</f>
        <v>0</v>
      </c>
      <c r="EE167" s="63"/>
      <c r="EF167" s="64">
        <f>SUM(EE167*E167*F167*H167*K167*$EF$10)</f>
        <v>0</v>
      </c>
      <c r="EG167" s="63"/>
      <c r="EH167" s="64">
        <f>SUM(EG167*E167*F167*H167*K167*$EH$10)</f>
        <v>0</v>
      </c>
      <c r="EI167" s="63"/>
      <c r="EJ167" s="64">
        <f>EI167*E167*F167*H167*K167*$EJ$10</f>
        <v>0</v>
      </c>
      <c r="EK167" s="63"/>
      <c r="EL167" s="64">
        <f>EK167*E167*F167*H167*K167*$EL$10</f>
        <v>0</v>
      </c>
      <c r="EM167" s="63"/>
      <c r="EN167" s="64"/>
      <c r="EO167" s="69"/>
      <c r="EP167" s="69"/>
      <c r="EQ167" s="70">
        <f t="shared" si="411"/>
        <v>1150</v>
      </c>
      <c r="ER167" s="70">
        <f t="shared" si="411"/>
        <v>25024460.915999997</v>
      </c>
    </row>
    <row r="168" spans="1:148" s="110" customFormat="1" ht="15" x14ac:dyDescent="0.25">
      <c r="A168" s="55">
        <v>30</v>
      </c>
      <c r="B168" s="55"/>
      <c r="C168" s="56" t="s">
        <v>467</v>
      </c>
      <c r="D168" s="186" t="s">
        <v>468</v>
      </c>
      <c r="E168" s="58">
        <v>13916</v>
      </c>
      <c r="F168" s="181"/>
      <c r="G168" s="60"/>
      <c r="H168" s="54"/>
      <c r="I168" s="99"/>
      <c r="J168" s="99"/>
      <c r="K168" s="101">
        <v>1.4</v>
      </c>
      <c r="L168" s="101">
        <v>1.68</v>
      </c>
      <c r="M168" s="101">
        <v>2.23</v>
      </c>
      <c r="N168" s="104">
        <v>2.57</v>
      </c>
      <c r="O168" s="109">
        <f>SUM(O169:O174)</f>
        <v>0</v>
      </c>
      <c r="P168" s="109">
        <f t="shared" ref="P168:CA168" si="412">SUM(P169:P174)</f>
        <v>0</v>
      </c>
      <c r="Q168" s="109">
        <f t="shared" si="412"/>
        <v>0</v>
      </c>
      <c r="R168" s="109">
        <f t="shared" si="412"/>
        <v>0</v>
      </c>
      <c r="S168" s="109">
        <f t="shared" si="412"/>
        <v>0</v>
      </c>
      <c r="T168" s="109">
        <f t="shared" si="412"/>
        <v>0</v>
      </c>
      <c r="U168" s="109">
        <f t="shared" si="412"/>
        <v>0</v>
      </c>
      <c r="V168" s="109">
        <f t="shared" si="412"/>
        <v>0</v>
      </c>
      <c r="W168" s="109">
        <f t="shared" si="412"/>
        <v>0</v>
      </c>
      <c r="X168" s="109">
        <f t="shared" si="412"/>
        <v>0</v>
      </c>
      <c r="Y168" s="109">
        <f t="shared" si="412"/>
        <v>0</v>
      </c>
      <c r="Z168" s="109">
        <f t="shared" si="412"/>
        <v>0</v>
      </c>
      <c r="AA168" s="109">
        <f t="shared" si="412"/>
        <v>15</v>
      </c>
      <c r="AB168" s="109">
        <f t="shared" si="412"/>
        <v>637074.48</v>
      </c>
      <c r="AC168" s="109">
        <f t="shared" si="412"/>
        <v>0</v>
      </c>
      <c r="AD168" s="109">
        <f t="shared" si="412"/>
        <v>0</v>
      </c>
      <c r="AE168" s="109">
        <f t="shared" si="412"/>
        <v>10</v>
      </c>
      <c r="AF168" s="109">
        <f t="shared" si="412"/>
        <v>155859.19999999998</v>
      </c>
      <c r="AG168" s="109">
        <f t="shared" si="412"/>
        <v>40</v>
      </c>
      <c r="AH168" s="109">
        <f t="shared" si="412"/>
        <v>2412700.4159999997</v>
      </c>
      <c r="AI168" s="109">
        <f t="shared" si="412"/>
        <v>0</v>
      </c>
      <c r="AJ168" s="109">
        <f t="shared" si="412"/>
        <v>0</v>
      </c>
      <c r="AK168" s="109">
        <f t="shared" si="412"/>
        <v>10</v>
      </c>
      <c r="AL168" s="109">
        <f t="shared" si="412"/>
        <v>404259.80000000005</v>
      </c>
      <c r="AM168" s="109">
        <f t="shared" si="412"/>
        <v>0</v>
      </c>
      <c r="AN168" s="109">
        <f t="shared" si="412"/>
        <v>0</v>
      </c>
      <c r="AO168" s="109">
        <f t="shared" si="412"/>
        <v>0</v>
      </c>
      <c r="AP168" s="109">
        <f t="shared" si="412"/>
        <v>0</v>
      </c>
      <c r="AQ168" s="109">
        <f t="shared" si="412"/>
        <v>0</v>
      </c>
      <c r="AR168" s="109">
        <f t="shared" si="412"/>
        <v>0</v>
      </c>
      <c r="AS168" s="109">
        <f t="shared" si="412"/>
        <v>0</v>
      </c>
      <c r="AT168" s="109">
        <f t="shared" si="412"/>
        <v>0</v>
      </c>
      <c r="AU168" s="109">
        <f t="shared" si="412"/>
        <v>0</v>
      </c>
      <c r="AV168" s="109">
        <f t="shared" si="412"/>
        <v>0</v>
      </c>
      <c r="AW168" s="109">
        <f t="shared" si="412"/>
        <v>0</v>
      </c>
      <c r="AX168" s="109">
        <f t="shared" si="412"/>
        <v>0</v>
      </c>
      <c r="AY168" s="109">
        <f t="shared" si="412"/>
        <v>65</v>
      </c>
      <c r="AZ168" s="109">
        <f t="shared" si="412"/>
        <v>2754811.36</v>
      </c>
      <c r="BA168" s="109">
        <f t="shared" si="412"/>
        <v>0</v>
      </c>
      <c r="BB168" s="109">
        <f t="shared" si="412"/>
        <v>0</v>
      </c>
      <c r="BC168" s="109">
        <f t="shared" si="412"/>
        <v>0</v>
      </c>
      <c r="BD168" s="109">
        <f t="shared" si="412"/>
        <v>0</v>
      </c>
      <c r="BE168" s="109">
        <f t="shared" si="412"/>
        <v>0</v>
      </c>
      <c r="BF168" s="109">
        <f t="shared" si="412"/>
        <v>0</v>
      </c>
      <c r="BG168" s="109">
        <f t="shared" si="412"/>
        <v>0</v>
      </c>
      <c r="BH168" s="109">
        <f t="shared" si="412"/>
        <v>0</v>
      </c>
      <c r="BI168" s="109">
        <f t="shared" si="412"/>
        <v>0</v>
      </c>
      <c r="BJ168" s="109">
        <f t="shared" si="412"/>
        <v>0</v>
      </c>
      <c r="BK168" s="109">
        <f t="shared" si="412"/>
        <v>0</v>
      </c>
      <c r="BL168" s="109">
        <f t="shared" si="412"/>
        <v>0</v>
      </c>
      <c r="BM168" s="109">
        <f t="shared" si="412"/>
        <v>0</v>
      </c>
      <c r="BN168" s="109">
        <f t="shared" si="412"/>
        <v>0</v>
      </c>
      <c r="BO168" s="109">
        <f t="shared" si="412"/>
        <v>0</v>
      </c>
      <c r="BP168" s="109">
        <f t="shared" si="412"/>
        <v>0</v>
      </c>
      <c r="BQ168" s="109">
        <f t="shared" si="412"/>
        <v>4</v>
      </c>
      <c r="BR168" s="109">
        <f t="shared" si="412"/>
        <v>62343.68</v>
      </c>
      <c r="BS168" s="109">
        <f t="shared" si="412"/>
        <v>0</v>
      </c>
      <c r="BT168" s="109">
        <f t="shared" si="412"/>
        <v>0</v>
      </c>
      <c r="BU168" s="109">
        <f t="shared" si="412"/>
        <v>0</v>
      </c>
      <c r="BV168" s="109">
        <f t="shared" si="412"/>
        <v>0</v>
      </c>
      <c r="BW168" s="109">
        <f t="shared" si="412"/>
        <v>0</v>
      </c>
      <c r="BX168" s="109">
        <f t="shared" si="412"/>
        <v>0</v>
      </c>
      <c r="BY168" s="109">
        <f t="shared" si="412"/>
        <v>0</v>
      </c>
      <c r="BZ168" s="109">
        <f t="shared" si="412"/>
        <v>0</v>
      </c>
      <c r="CA168" s="109">
        <f t="shared" si="412"/>
        <v>0</v>
      </c>
      <c r="CB168" s="109">
        <f t="shared" ref="CB168:EM168" si="413">SUM(CB169:CB174)</f>
        <v>0</v>
      </c>
      <c r="CC168" s="109">
        <f t="shared" si="413"/>
        <v>0</v>
      </c>
      <c r="CD168" s="109">
        <f t="shared" si="413"/>
        <v>0</v>
      </c>
      <c r="CE168" s="109">
        <f t="shared" si="413"/>
        <v>0</v>
      </c>
      <c r="CF168" s="109">
        <f t="shared" si="413"/>
        <v>0</v>
      </c>
      <c r="CG168" s="109">
        <f t="shared" si="413"/>
        <v>0</v>
      </c>
      <c r="CH168" s="109">
        <f t="shared" si="413"/>
        <v>0</v>
      </c>
      <c r="CI168" s="109">
        <f t="shared" si="413"/>
        <v>3</v>
      </c>
      <c r="CJ168" s="109">
        <f t="shared" si="413"/>
        <v>46757.760000000002</v>
      </c>
      <c r="CK168" s="109">
        <f t="shared" si="413"/>
        <v>0</v>
      </c>
      <c r="CL168" s="109">
        <f t="shared" si="413"/>
        <v>0</v>
      </c>
      <c r="CM168" s="109">
        <f t="shared" si="413"/>
        <v>0</v>
      </c>
      <c r="CN168" s="109">
        <f t="shared" si="413"/>
        <v>0</v>
      </c>
      <c r="CO168" s="109">
        <f t="shared" si="413"/>
        <v>0</v>
      </c>
      <c r="CP168" s="109">
        <f t="shared" si="413"/>
        <v>0</v>
      </c>
      <c r="CQ168" s="109">
        <f t="shared" si="413"/>
        <v>0</v>
      </c>
      <c r="CR168" s="109">
        <f t="shared" si="413"/>
        <v>0</v>
      </c>
      <c r="CS168" s="109">
        <f t="shared" si="413"/>
        <v>0</v>
      </c>
      <c r="CT168" s="109">
        <f t="shared" si="413"/>
        <v>0</v>
      </c>
      <c r="CU168" s="109">
        <f t="shared" si="413"/>
        <v>10</v>
      </c>
      <c r="CV168" s="109">
        <f t="shared" si="413"/>
        <v>187031.03999999998</v>
      </c>
      <c r="CW168" s="109">
        <f t="shared" si="413"/>
        <v>0</v>
      </c>
      <c r="CX168" s="109">
        <f t="shared" si="413"/>
        <v>0</v>
      </c>
      <c r="CY168" s="109">
        <f t="shared" si="413"/>
        <v>0</v>
      </c>
      <c r="CZ168" s="109">
        <f t="shared" si="413"/>
        <v>0</v>
      </c>
      <c r="DA168" s="109">
        <f t="shared" si="413"/>
        <v>0</v>
      </c>
      <c r="DB168" s="109">
        <f t="shared" si="413"/>
        <v>0</v>
      </c>
      <c r="DC168" s="109">
        <f t="shared" si="413"/>
        <v>0</v>
      </c>
      <c r="DD168" s="109">
        <f t="shared" si="413"/>
        <v>0</v>
      </c>
      <c r="DE168" s="109">
        <f t="shared" si="413"/>
        <v>0</v>
      </c>
      <c r="DF168" s="109">
        <f t="shared" si="413"/>
        <v>0</v>
      </c>
      <c r="DG168" s="109">
        <f t="shared" si="413"/>
        <v>20</v>
      </c>
      <c r="DH168" s="109">
        <f t="shared" si="413"/>
        <v>1019319.1680000001</v>
      </c>
      <c r="DI168" s="109">
        <f t="shared" si="413"/>
        <v>0</v>
      </c>
      <c r="DJ168" s="109">
        <f t="shared" si="413"/>
        <v>0</v>
      </c>
      <c r="DK168" s="109">
        <f t="shared" si="413"/>
        <v>0</v>
      </c>
      <c r="DL168" s="109">
        <f t="shared" si="413"/>
        <v>0</v>
      </c>
      <c r="DM168" s="109">
        <f t="shared" si="413"/>
        <v>0</v>
      </c>
      <c r="DN168" s="109">
        <f t="shared" si="413"/>
        <v>0</v>
      </c>
      <c r="DO168" s="109">
        <f t="shared" si="413"/>
        <v>0</v>
      </c>
      <c r="DP168" s="109">
        <f t="shared" si="413"/>
        <v>0</v>
      </c>
      <c r="DQ168" s="109">
        <f t="shared" si="413"/>
        <v>0</v>
      </c>
      <c r="DR168" s="109">
        <f t="shared" si="413"/>
        <v>0</v>
      </c>
      <c r="DS168" s="109">
        <f t="shared" si="413"/>
        <v>0</v>
      </c>
      <c r="DT168" s="109">
        <f t="shared" si="413"/>
        <v>0</v>
      </c>
      <c r="DU168" s="109">
        <f t="shared" si="413"/>
        <v>1</v>
      </c>
      <c r="DV168" s="109">
        <f t="shared" si="413"/>
        <v>18703.103999999999</v>
      </c>
      <c r="DW168" s="109">
        <f t="shared" si="413"/>
        <v>0</v>
      </c>
      <c r="DX168" s="109">
        <f t="shared" si="413"/>
        <v>0</v>
      </c>
      <c r="DY168" s="109">
        <f t="shared" si="413"/>
        <v>0</v>
      </c>
      <c r="DZ168" s="109">
        <f t="shared" si="413"/>
        <v>0</v>
      </c>
      <c r="EA168" s="109">
        <f t="shared" si="413"/>
        <v>0</v>
      </c>
      <c r="EB168" s="109">
        <f t="shared" si="413"/>
        <v>0</v>
      </c>
      <c r="EC168" s="109">
        <f t="shared" si="413"/>
        <v>0</v>
      </c>
      <c r="ED168" s="109">
        <f t="shared" si="413"/>
        <v>0</v>
      </c>
      <c r="EE168" s="109">
        <f t="shared" si="413"/>
        <v>0</v>
      </c>
      <c r="EF168" s="109">
        <f t="shared" si="413"/>
        <v>0</v>
      </c>
      <c r="EG168" s="109">
        <f t="shared" si="413"/>
        <v>0</v>
      </c>
      <c r="EH168" s="109">
        <f t="shared" si="413"/>
        <v>0</v>
      </c>
      <c r="EI168" s="109">
        <f t="shared" si="413"/>
        <v>0</v>
      </c>
      <c r="EJ168" s="109">
        <f t="shared" si="413"/>
        <v>0</v>
      </c>
      <c r="EK168" s="109">
        <f t="shared" si="413"/>
        <v>0</v>
      </c>
      <c r="EL168" s="109">
        <f t="shared" si="413"/>
        <v>0</v>
      </c>
      <c r="EM168" s="109">
        <f t="shared" si="413"/>
        <v>0</v>
      </c>
      <c r="EN168" s="109">
        <f t="shared" ref="EN168:ER168" si="414">SUM(EN169:EN174)</f>
        <v>0</v>
      </c>
      <c r="EO168" s="109"/>
      <c r="EP168" s="109"/>
      <c r="EQ168" s="109">
        <f t="shared" si="414"/>
        <v>178</v>
      </c>
      <c r="ER168" s="109">
        <f t="shared" si="414"/>
        <v>7698860.0079999994</v>
      </c>
    </row>
    <row r="169" spans="1:148" s="1" customFormat="1" ht="45" x14ac:dyDescent="0.25">
      <c r="A169" s="55"/>
      <c r="B169" s="55">
        <v>129</v>
      </c>
      <c r="C169" s="56" t="s">
        <v>469</v>
      </c>
      <c r="D169" s="130" t="s">
        <v>470</v>
      </c>
      <c r="E169" s="58">
        <v>13916</v>
      </c>
      <c r="F169" s="59">
        <v>0.8</v>
      </c>
      <c r="G169" s="60"/>
      <c r="H169" s="61">
        <v>1</v>
      </c>
      <c r="I169" s="107"/>
      <c r="J169" s="107"/>
      <c r="K169" s="101">
        <v>1.4</v>
      </c>
      <c r="L169" s="101">
        <v>1.68</v>
      </c>
      <c r="M169" s="101">
        <v>2.23</v>
      </c>
      <c r="N169" s="104">
        <v>2.57</v>
      </c>
      <c r="O169" s="63"/>
      <c r="P169" s="64">
        <f t="shared" ref="P169:P174" si="415">O169*E169*F169*H169*K169*$P$10</f>
        <v>0</v>
      </c>
      <c r="Q169" s="105"/>
      <c r="R169" s="64">
        <f t="shared" ref="R169:R174" si="416">Q169*E169*F169*H169*K169*$R$10</f>
        <v>0</v>
      </c>
      <c r="S169" s="65"/>
      <c r="T169" s="65">
        <f t="shared" ref="T169:T174" si="417">S169*E169*F169*H169*K169*$T$10</f>
        <v>0</v>
      </c>
      <c r="U169" s="63"/>
      <c r="V169" s="64">
        <f t="shared" ref="V169:V174" si="418">SUM(U169*E169*F169*H169*K169*$V$10)</f>
        <v>0</v>
      </c>
      <c r="W169" s="63"/>
      <c r="X169" s="65">
        <f t="shared" ref="X169:X174" si="419">SUM(W169*E169*F169*H169*K169*$X$10)</f>
        <v>0</v>
      </c>
      <c r="Y169" s="63"/>
      <c r="Z169" s="64">
        <f t="shared" ref="Z169:Z174" si="420">SUM(Y169*E169*F169*H169*K169*$Z$10)</f>
        <v>0</v>
      </c>
      <c r="AA169" s="65"/>
      <c r="AB169" s="64">
        <f t="shared" ref="AB169:AB174" si="421">SUM(AA169*E169*F169*H169*K169*$AB$10)</f>
        <v>0</v>
      </c>
      <c r="AC169" s="64"/>
      <c r="AD169" s="64"/>
      <c r="AE169" s="65">
        <v>10</v>
      </c>
      <c r="AF169" s="64">
        <f t="shared" ref="AF169:AF174" si="422">SUM(AE169*E169*F169*H169*K169*$AF$10)</f>
        <v>155859.19999999998</v>
      </c>
      <c r="AG169" s="65"/>
      <c r="AH169" s="64">
        <f t="shared" ref="AH169:AH174" si="423">SUM(AG169*E169*F169*H169*L169*$AH$10)</f>
        <v>0</v>
      </c>
      <c r="AI169" s="65"/>
      <c r="AJ169" s="64">
        <f t="shared" ref="AJ169:AJ174" si="424">SUM(AI169*E169*F169*H169*L169*$AJ$10)</f>
        <v>0</v>
      </c>
      <c r="AK169" s="63"/>
      <c r="AL169" s="64">
        <f t="shared" ref="AL169:AL174" si="425">SUM(AK169*E169*F169*H169*K169*$AL$10)</f>
        <v>0</v>
      </c>
      <c r="AM169" s="65"/>
      <c r="AN169" s="65">
        <f t="shared" ref="AN169:AN174" si="426">SUM(AM169*E169*F169*H169*K169*$AN$10)</f>
        <v>0</v>
      </c>
      <c r="AO169" s="63"/>
      <c r="AP169" s="64">
        <f t="shared" ref="AP169:AP174" si="427">SUM(AO169*E169*F169*H169*K169*$AP$10)</f>
        <v>0</v>
      </c>
      <c r="AQ169" s="63"/>
      <c r="AR169" s="64">
        <f t="shared" ref="AR169:AR174" si="428">SUM(AQ169*E169*F169*H169*K169*$AR$10)</f>
        <v>0</v>
      </c>
      <c r="AS169" s="65"/>
      <c r="AT169" s="64">
        <f t="shared" ref="AT169:AT174" si="429">SUM(E169*F169*H169*K169*AS169*$AT$10)</f>
        <v>0</v>
      </c>
      <c r="AU169" s="65"/>
      <c r="AV169" s="64">
        <f t="shared" ref="AV169:AV174" si="430">SUM(AU169*E169*F169*H169*K169*$AV$10)</f>
        <v>0</v>
      </c>
      <c r="AW169" s="63"/>
      <c r="AX169" s="64">
        <f t="shared" ref="AX169:AX174" si="431">SUM(AW169*E169*F169*H169*K169*$AX$10)</f>
        <v>0</v>
      </c>
      <c r="AY169" s="63"/>
      <c r="AZ169" s="65">
        <f t="shared" ref="AZ169:AZ174" si="432">SUM(AY169*E169*F169*H169*K169*$AZ$10)</f>
        <v>0</v>
      </c>
      <c r="BA169" s="63"/>
      <c r="BB169" s="64">
        <f t="shared" ref="BB169:BB174" si="433">SUM(BA169*E169*F169*H169*K169*$BB$10)</f>
        <v>0</v>
      </c>
      <c r="BC169" s="63"/>
      <c r="BD169" s="64">
        <f t="shared" ref="BD169:BD174" si="434">SUM(BC169*E169*F169*H169*K169*$BD$10)</f>
        <v>0</v>
      </c>
      <c r="BE169" s="63"/>
      <c r="BF169" s="64">
        <f t="shared" ref="BF169:BF174" si="435">SUM(BE169*E169*F169*H169*K169*$BF$10)</f>
        <v>0</v>
      </c>
      <c r="BG169" s="63"/>
      <c r="BH169" s="64">
        <f t="shared" ref="BH169:BH174" si="436">SUM(BG169*E169*F169*H169*K169*$BH$10)</f>
        <v>0</v>
      </c>
      <c r="BI169" s="63"/>
      <c r="BJ169" s="64">
        <f t="shared" ref="BJ169:BJ174" si="437">BI169*E169*F169*H169*K169*$BJ$10</f>
        <v>0</v>
      </c>
      <c r="BK169" s="63"/>
      <c r="BL169" s="64">
        <f t="shared" ref="BL169:BL174" si="438">BK169*E169*F169*H169*K169*$BL$10</f>
        <v>0</v>
      </c>
      <c r="BM169" s="63"/>
      <c r="BN169" s="64">
        <f t="shared" ref="BN169:BN174" si="439">BM169*E169*F169*H169*K169*$BN$10</f>
        <v>0</v>
      </c>
      <c r="BO169" s="63"/>
      <c r="BP169" s="64">
        <f t="shared" ref="BP169:BP174" si="440">SUM(BO169*E169*F169*H169*K169*$BP$10)</f>
        <v>0</v>
      </c>
      <c r="BQ169" s="63">
        <v>4</v>
      </c>
      <c r="BR169" s="64">
        <f t="shared" ref="BR169:BR174" si="441">SUM(BQ169*E169*F169*H169*K169*$BR$10)</f>
        <v>62343.68</v>
      </c>
      <c r="BS169" s="63"/>
      <c r="BT169" s="64">
        <f t="shared" ref="BT169:BT174" si="442">SUM(BS169*E169*F169*H169*K169*$BT$10)</f>
        <v>0</v>
      </c>
      <c r="BU169" s="63"/>
      <c r="BV169" s="64">
        <f t="shared" ref="BV169:BV174" si="443">SUM(BU169*E169*F169*H169*K169*$BV$10)</f>
        <v>0</v>
      </c>
      <c r="BW169" s="63"/>
      <c r="BX169" s="64">
        <f t="shared" ref="BX169:BX174" si="444">SUM(BW169*E169*F169*H169*K169*$BX$10)</f>
        <v>0</v>
      </c>
      <c r="BY169" s="67"/>
      <c r="BZ169" s="68">
        <f t="shared" ref="BZ169:BZ174" si="445">BY169*E169*F169*H169*K169*$BZ$10</f>
        <v>0</v>
      </c>
      <c r="CA169" s="63"/>
      <c r="CB169" s="64">
        <f t="shared" ref="CB169:CB174" si="446">SUM(CA169*E169*F169*H169*K169*$CB$10)</f>
        <v>0</v>
      </c>
      <c r="CC169" s="65"/>
      <c r="CD169" s="64">
        <f t="shared" ref="CD169:CD174" si="447">SUM(CC169*E169*F169*H169*K169*$CD$10)</f>
        <v>0</v>
      </c>
      <c r="CE169" s="63"/>
      <c r="CF169" s="64">
        <f t="shared" ref="CF169:CF174" si="448">SUM(CE169*E169*F169*H169*K169*$CF$10)</f>
        <v>0</v>
      </c>
      <c r="CG169" s="63"/>
      <c r="CH169" s="64">
        <f t="shared" ref="CH169:CH174" si="449">SUM(CG169*E169*F169*H169*K169*$CH$10)</f>
        <v>0</v>
      </c>
      <c r="CI169" s="63">
        <v>3</v>
      </c>
      <c r="CJ169" s="64">
        <f t="shared" ref="CJ169:CJ174" si="450">CI169*E169*F169*H169*K169*$CJ$10</f>
        <v>46757.760000000002</v>
      </c>
      <c r="CK169" s="63"/>
      <c r="CL169" s="64">
        <f t="shared" ref="CL169:CL174" si="451">SUM(CK169*E169*F169*H169*K169*$CL$10)</f>
        <v>0</v>
      </c>
      <c r="CM169" s="65"/>
      <c r="CN169" s="64">
        <f t="shared" ref="CN169:CN174" si="452">SUM(CM169*E169*F169*H169*L169*$CN$10)</f>
        <v>0</v>
      </c>
      <c r="CO169" s="63"/>
      <c r="CP169" s="64">
        <f t="shared" ref="CP169:CP174" si="453">SUM(CO169*E169*F169*H169*L169*$CP$10)</f>
        <v>0</v>
      </c>
      <c r="CQ169" s="63"/>
      <c r="CR169" s="64">
        <f t="shared" ref="CR169:CR174" si="454">SUM(CQ169*E169*F169*H169*L169*$CR$10)</f>
        <v>0</v>
      </c>
      <c r="CS169" s="65"/>
      <c r="CT169" s="64">
        <f t="shared" ref="CT169:CT174" si="455">SUM(CS169*E169*F169*H169*L169*$CT$10)</f>
        <v>0</v>
      </c>
      <c r="CU169" s="65">
        <v>10</v>
      </c>
      <c r="CV169" s="64">
        <f t="shared" ref="CV169:CV174" si="456">SUM(CU169*E169*F169*H169*L169*$CV$10)</f>
        <v>187031.03999999998</v>
      </c>
      <c r="CW169" s="65"/>
      <c r="CX169" s="64">
        <f t="shared" ref="CX169:CX174" si="457">SUM(CW169*E169*F169*H169*L169*$CX$10)</f>
        <v>0</v>
      </c>
      <c r="CY169" s="63"/>
      <c r="CZ169" s="64">
        <f t="shared" ref="CZ169:CZ174" si="458">SUM(CY169*E169*F169*H169*L169*$CZ$10)</f>
        <v>0</v>
      </c>
      <c r="DA169" s="63"/>
      <c r="DB169" s="64">
        <f t="shared" ref="DB169:DB174" si="459">SUM(DA169*E169*F169*H169*L169*$DB$10)</f>
        <v>0</v>
      </c>
      <c r="DC169" s="63"/>
      <c r="DD169" s="64">
        <f t="shared" ref="DD169:DD174" si="460">SUM(DC169*E169*F169*H169*L169*$DD$10)</f>
        <v>0</v>
      </c>
      <c r="DE169" s="65"/>
      <c r="DF169" s="64">
        <f t="shared" ref="DF169:DF174" si="461">SUM(DE169*E169*F169*H169*L169*$DF$10)</f>
        <v>0</v>
      </c>
      <c r="DG169" s="63"/>
      <c r="DH169" s="64">
        <f t="shared" ref="DH169:DH174" si="462">SUM(DG169*E169*F169*H169*L169*$DH$10)</f>
        <v>0</v>
      </c>
      <c r="DI169" s="63"/>
      <c r="DJ169" s="64">
        <f t="shared" ref="DJ169:DJ174" si="463">SUM(DI169*E169*F169*H169*L169*$DJ$10)</f>
        <v>0</v>
      </c>
      <c r="DK169" s="63"/>
      <c r="DL169" s="64">
        <f t="shared" ref="DL169:DL174" si="464">SUM(DK169*E169*F169*H169*L169*$DL$10)</f>
        <v>0</v>
      </c>
      <c r="DM169" s="63"/>
      <c r="DN169" s="65">
        <f t="shared" ref="DN169:DN174" si="465">SUM(DM169*E169*F169*H169*L169*$DN$10)</f>
        <v>0</v>
      </c>
      <c r="DO169" s="63"/>
      <c r="DP169" s="64">
        <f t="shared" ref="DP169:DP174" si="466">SUM(DO169*E169*F169*H169*L169*$DP$10)</f>
        <v>0</v>
      </c>
      <c r="DQ169" s="63"/>
      <c r="DR169" s="64">
        <f t="shared" ref="DR169:DR174" si="467">DQ169*E169*F169*H169*L169*$DR$10</f>
        <v>0</v>
      </c>
      <c r="DS169" s="63"/>
      <c r="DT169" s="64">
        <f t="shared" ref="DT169:DT174" si="468">SUM(DS169*E169*F169*H169*L169*$DT$10)</f>
        <v>0</v>
      </c>
      <c r="DU169" s="63">
        <v>1</v>
      </c>
      <c r="DV169" s="64">
        <f t="shared" ref="DV169:DV174" si="469">SUM(DU169*E169*F169*H169*L169*$DV$10)</f>
        <v>18703.103999999999</v>
      </c>
      <c r="DW169" s="63"/>
      <c r="DX169" s="64">
        <f t="shared" ref="DX169:DX174" si="470">SUM(DW169*E169*F169*H169*M169*$DX$10)</f>
        <v>0</v>
      </c>
      <c r="DY169" s="63"/>
      <c r="DZ169" s="64">
        <f t="shared" ref="DZ169:DZ174" si="471">SUM(DY169*E169*F169*H169*N169*$DZ$10)</f>
        <v>0</v>
      </c>
      <c r="EA169" s="63"/>
      <c r="EB169" s="64">
        <f t="shared" ref="EB169:EB174" si="472">SUM(EA169*E169*F169*H169*K169*$EB$10)</f>
        <v>0</v>
      </c>
      <c r="EC169" s="63"/>
      <c r="ED169" s="64">
        <f t="shared" ref="ED169:ED174" si="473">SUM(EC169*E169*F169*H169*K169*$ED$10)</f>
        <v>0</v>
      </c>
      <c r="EE169" s="63"/>
      <c r="EF169" s="64">
        <f t="shared" ref="EF169:EF174" si="474">SUM(EE169*E169*F169*H169*K169*$EF$10)</f>
        <v>0</v>
      </c>
      <c r="EG169" s="63"/>
      <c r="EH169" s="64">
        <f t="shared" ref="EH169:EH174" si="475">SUM(EG169*E169*F169*H169*K169*$EH$10)</f>
        <v>0</v>
      </c>
      <c r="EI169" s="63"/>
      <c r="EJ169" s="64">
        <f t="shared" ref="EJ169:EJ174" si="476">EI169*E169*F169*H169*K169*$EJ$10</f>
        <v>0</v>
      </c>
      <c r="EK169" s="63"/>
      <c r="EL169" s="64">
        <f t="shared" ref="EL169:EL174" si="477">EK169*E169*F169*H169*K169*$EL$10</f>
        <v>0</v>
      </c>
      <c r="EM169" s="63"/>
      <c r="EN169" s="64"/>
      <c r="EO169" s="69"/>
      <c r="EP169" s="69"/>
      <c r="EQ169" s="70">
        <f t="shared" ref="EQ169:ER174" si="478">SUM(O169,Y169,Q169,S169,AA169,U169,W169,AE169,AG169,AI169,AK169,AM169,AS169,AU169,AW169,AQ169,CM169,CS169,CW169,CA169,CC169,DC169,DE169,DG169,DI169,DK169,DM169,DO169,AY169,AO169,BA169,BC169,BE169,BG169,BI169,BK169,BM169,BO169,BQ169,BS169,BU169,EE169,EG169,EA169,EC169,BW169,BY169,CU169,CO169,CQ169,CY169,DA169,CE169,CG169,CI169,CK169,DQ169,DS169,DU169,DW169,DY169,EI169,EK169,EM169)</f>
        <v>28</v>
      </c>
      <c r="ER169" s="70">
        <f t="shared" si="478"/>
        <v>470694.78399999993</v>
      </c>
    </row>
    <row r="170" spans="1:148" s="1" customFormat="1" ht="30" customHeight="1" x14ac:dyDescent="0.25">
      <c r="A170" s="55"/>
      <c r="B170" s="55">
        <v>130</v>
      </c>
      <c r="C170" s="56" t="s">
        <v>471</v>
      </c>
      <c r="D170" s="131" t="s">
        <v>472</v>
      </c>
      <c r="E170" s="58">
        <v>13916</v>
      </c>
      <c r="F170" s="59">
        <v>2.1800000000000002</v>
      </c>
      <c r="G170" s="60"/>
      <c r="H170" s="61">
        <v>1</v>
      </c>
      <c r="I170" s="107"/>
      <c r="J170" s="107"/>
      <c r="K170" s="101">
        <v>1.4</v>
      </c>
      <c r="L170" s="101">
        <v>1.68</v>
      </c>
      <c r="M170" s="101">
        <v>2.23</v>
      </c>
      <c r="N170" s="104">
        <v>2.57</v>
      </c>
      <c r="O170" s="63"/>
      <c r="P170" s="64">
        <f t="shared" si="415"/>
        <v>0</v>
      </c>
      <c r="Q170" s="105"/>
      <c r="R170" s="64">
        <f t="shared" si="416"/>
        <v>0</v>
      </c>
      <c r="S170" s="65">
        <v>0</v>
      </c>
      <c r="T170" s="65">
        <f t="shared" si="417"/>
        <v>0</v>
      </c>
      <c r="U170" s="63"/>
      <c r="V170" s="64">
        <f t="shared" si="418"/>
        <v>0</v>
      </c>
      <c r="W170" s="63"/>
      <c r="X170" s="65">
        <f t="shared" si="419"/>
        <v>0</v>
      </c>
      <c r="Y170" s="63"/>
      <c r="Z170" s="64">
        <f t="shared" si="420"/>
        <v>0</v>
      </c>
      <c r="AA170" s="65">
        <v>15</v>
      </c>
      <c r="AB170" s="64">
        <f t="shared" si="421"/>
        <v>637074.48</v>
      </c>
      <c r="AC170" s="64"/>
      <c r="AD170" s="64"/>
      <c r="AE170" s="65"/>
      <c r="AF170" s="64">
        <f t="shared" si="422"/>
        <v>0</v>
      </c>
      <c r="AG170" s="65"/>
      <c r="AH170" s="64">
        <f t="shared" si="423"/>
        <v>0</v>
      </c>
      <c r="AI170" s="65"/>
      <c r="AJ170" s="64">
        <f t="shared" si="424"/>
        <v>0</v>
      </c>
      <c r="AK170" s="63">
        <v>5</v>
      </c>
      <c r="AL170" s="64">
        <f t="shared" si="425"/>
        <v>212358.16000000003</v>
      </c>
      <c r="AM170" s="65"/>
      <c r="AN170" s="65">
        <f t="shared" si="426"/>
        <v>0</v>
      </c>
      <c r="AO170" s="63"/>
      <c r="AP170" s="64">
        <f t="shared" si="427"/>
        <v>0</v>
      </c>
      <c r="AQ170" s="108"/>
      <c r="AR170" s="64">
        <f t="shared" si="428"/>
        <v>0</v>
      </c>
      <c r="AS170" s="65"/>
      <c r="AT170" s="64">
        <f t="shared" si="429"/>
        <v>0</v>
      </c>
      <c r="AU170" s="65"/>
      <c r="AV170" s="64">
        <f t="shared" si="430"/>
        <v>0</v>
      </c>
      <c r="AW170" s="63"/>
      <c r="AX170" s="64">
        <f t="shared" si="431"/>
        <v>0</v>
      </c>
      <c r="AY170" s="63">
        <v>20</v>
      </c>
      <c r="AZ170" s="65">
        <f t="shared" si="432"/>
        <v>849432.64000000013</v>
      </c>
      <c r="BA170" s="63"/>
      <c r="BB170" s="64">
        <f t="shared" si="433"/>
        <v>0</v>
      </c>
      <c r="BC170" s="63"/>
      <c r="BD170" s="64">
        <f t="shared" si="434"/>
        <v>0</v>
      </c>
      <c r="BE170" s="63"/>
      <c r="BF170" s="64">
        <f t="shared" si="435"/>
        <v>0</v>
      </c>
      <c r="BG170" s="63"/>
      <c r="BH170" s="64">
        <f t="shared" si="436"/>
        <v>0</v>
      </c>
      <c r="BI170" s="63"/>
      <c r="BJ170" s="64">
        <f t="shared" si="437"/>
        <v>0</v>
      </c>
      <c r="BK170" s="63"/>
      <c r="BL170" s="64">
        <f t="shared" si="438"/>
        <v>0</v>
      </c>
      <c r="BM170" s="63"/>
      <c r="BN170" s="64">
        <f t="shared" si="439"/>
        <v>0</v>
      </c>
      <c r="BO170" s="63"/>
      <c r="BP170" s="64">
        <f t="shared" si="440"/>
        <v>0</v>
      </c>
      <c r="BQ170" s="63"/>
      <c r="BR170" s="64">
        <f t="shared" si="441"/>
        <v>0</v>
      </c>
      <c r="BS170" s="63"/>
      <c r="BT170" s="64">
        <f t="shared" si="442"/>
        <v>0</v>
      </c>
      <c r="BU170" s="63"/>
      <c r="BV170" s="64">
        <f t="shared" si="443"/>
        <v>0</v>
      </c>
      <c r="BW170" s="63"/>
      <c r="BX170" s="64">
        <f t="shared" si="444"/>
        <v>0</v>
      </c>
      <c r="BY170" s="67"/>
      <c r="BZ170" s="68">
        <f t="shared" si="445"/>
        <v>0</v>
      </c>
      <c r="CA170" s="63"/>
      <c r="CB170" s="64">
        <f t="shared" si="446"/>
        <v>0</v>
      </c>
      <c r="CC170" s="65"/>
      <c r="CD170" s="64">
        <f t="shared" si="447"/>
        <v>0</v>
      </c>
      <c r="CE170" s="63"/>
      <c r="CF170" s="64">
        <f t="shared" si="448"/>
        <v>0</v>
      </c>
      <c r="CG170" s="63"/>
      <c r="CH170" s="64">
        <f t="shared" si="449"/>
        <v>0</v>
      </c>
      <c r="CI170" s="63"/>
      <c r="CJ170" s="64">
        <f t="shared" si="450"/>
        <v>0</v>
      </c>
      <c r="CK170" s="109"/>
      <c r="CL170" s="64">
        <f t="shared" si="451"/>
        <v>0</v>
      </c>
      <c r="CM170" s="65"/>
      <c r="CN170" s="64">
        <f t="shared" si="452"/>
        <v>0</v>
      </c>
      <c r="CO170" s="63"/>
      <c r="CP170" s="64">
        <f t="shared" si="453"/>
        <v>0</v>
      </c>
      <c r="CQ170" s="63"/>
      <c r="CR170" s="64">
        <f t="shared" si="454"/>
        <v>0</v>
      </c>
      <c r="CS170" s="65"/>
      <c r="CT170" s="64">
        <f t="shared" si="455"/>
        <v>0</v>
      </c>
      <c r="CU170" s="65"/>
      <c r="CV170" s="64">
        <f t="shared" si="456"/>
        <v>0</v>
      </c>
      <c r="CW170" s="65"/>
      <c r="CX170" s="64">
        <f t="shared" si="457"/>
        <v>0</v>
      </c>
      <c r="CY170" s="63"/>
      <c r="CZ170" s="64">
        <f t="shared" si="458"/>
        <v>0</v>
      </c>
      <c r="DA170" s="63"/>
      <c r="DB170" s="64">
        <f t="shared" si="459"/>
        <v>0</v>
      </c>
      <c r="DC170" s="63"/>
      <c r="DD170" s="64">
        <f t="shared" si="460"/>
        <v>0</v>
      </c>
      <c r="DE170" s="65"/>
      <c r="DF170" s="64">
        <f t="shared" si="461"/>
        <v>0</v>
      </c>
      <c r="DG170" s="63">
        <v>20</v>
      </c>
      <c r="DH170" s="64">
        <f t="shared" si="462"/>
        <v>1019319.1680000001</v>
      </c>
      <c r="DI170" s="63"/>
      <c r="DJ170" s="64">
        <f t="shared" si="463"/>
        <v>0</v>
      </c>
      <c r="DK170" s="63"/>
      <c r="DL170" s="64">
        <f t="shared" si="464"/>
        <v>0</v>
      </c>
      <c r="DM170" s="63"/>
      <c r="DN170" s="65">
        <f t="shared" si="465"/>
        <v>0</v>
      </c>
      <c r="DO170" s="63"/>
      <c r="DP170" s="64">
        <f t="shared" si="466"/>
        <v>0</v>
      </c>
      <c r="DQ170" s="63"/>
      <c r="DR170" s="64">
        <f t="shared" si="467"/>
        <v>0</v>
      </c>
      <c r="DS170" s="63"/>
      <c r="DT170" s="64">
        <f t="shared" si="468"/>
        <v>0</v>
      </c>
      <c r="DU170" s="63"/>
      <c r="DV170" s="64">
        <f t="shared" si="469"/>
        <v>0</v>
      </c>
      <c r="DW170" s="63"/>
      <c r="DX170" s="64">
        <f t="shared" si="470"/>
        <v>0</v>
      </c>
      <c r="DY170" s="63"/>
      <c r="DZ170" s="64">
        <f t="shared" si="471"/>
        <v>0</v>
      </c>
      <c r="EA170" s="63"/>
      <c r="EB170" s="64">
        <f t="shared" si="472"/>
        <v>0</v>
      </c>
      <c r="EC170" s="63"/>
      <c r="ED170" s="64">
        <f t="shared" si="473"/>
        <v>0</v>
      </c>
      <c r="EE170" s="63"/>
      <c r="EF170" s="64">
        <f t="shared" si="474"/>
        <v>0</v>
      </c>
      <c r="EG170" s="63"/>
      <c r="EH170" s="64">
        <f t="shared" si="475"/>
        <v>0</v>
      </c>
      <c r="EI170" s="63"/>
      <c r="EJ170" s="64">
        <f t="shared" si="476"/>
        <v>0</v>
      </c>
      <c r="EK170" s="63"/>
      <c r="EL170" s="64">
        <f t="shared" si="477"/>
        <v>0</v>
      </c>
      <c r="EM170" s="63"/>
      <c r="EN170" s="64"/>
      <c r="EO170" s="69"/>
      <c r="EP170" s="69"/>
      <c r="EQ170" s="70">
        <f t="shared" si="478"/>
        <v>60</v>
      </c>
      <c r="ER170" s="70">
        <f t="shared" si="478"/>
        <v>2718184.4480000003</v>
      </c>
    </row>
    <row r="171" spans="1:148" s="110" customFormat="1" ht="30" customHeight="1" x14ac:dyDescent="0.25">
      <c r="A171" s="55"/>
      <c r="B171" s="55">
        <v>131</v>
      </c>
      <c r="C171" s="56" t="s">
        <v>473</v>
      </c>
      <c r="D171" s="131" t="s">
        <v>474</v>
      </c>
      <c r="E171" s="58">
        <v>13916</v>
      </c>
      <c r="F171" s="59">
        <v>2.58</v>
      </c>
      <c r="G171" s="60"/>
      <c r="H171" s="61">
        <v>1</v>
      </c>
      <c r="I171" s="107"/>
      <c r="J171" s="107"/>
      <c r="K171" s="101">
        <v>1.4</v>
      </c>
      <c r="L171" s="101">
        <v>1.68</v>
      </c>
      <c r="M171" s="101">
        <v>2.23</v>
      </c>
      <c r="N171" s="104">
        <v>2.57</v>
      </c>
      <c r="O171" s="63"/>
      <c r="P171" s="64">
        <f t="shared" si="415"/>
        <v>0</v>
      </c>
      <c r="Q171" s="105"/>
      <c r="R171" s="64">
        <f t="shared" si="416"/>
        <v>0</v>
      </c>
      <c r="S171" s="65">
        <v>0</v>
      </c>
      <c r="T171" s="65">
        <f t="shared" si="417"/>
        <v>0</v>
      </c>
      <c r="U171" s="63"/>
      <c r="V171" s="64">
        <f t="shared" si="418"/>
        <v>0</v>
      </c>
      <c r="W171" s="63"/>
      <c r="X171" s="65">
        <f t="shared" si="419"/>
        <v>0</v>
      </c>
      <c r="Y171" s="63"/>
      <c r="Z171" s="64">
        <f t="shared" si="420"/>
        <v>0</v>
      </c>
      <c r="AA171" s="65"/>
      <c r="AB171" s="64">
        <f t="shared" si="421"/>
        <v>0</v>
      </c>
      <c r="AC171" s="64"/>
      <c r="AD171" s="64"/>
      <c r="AE171" s="65"/>
      <c r="AF171" s="64">
        <f t="shared" si="422"/>
        <v>0</v>
      </c>
      <c r="AG171" s="65">
        <v>40</v>
      </c>
      <c r="AH171" s="64">
        <f t="shared" si="423"/>
        <v>2412700.4159999997</v>
      </c>
      <c r="AI171" s="65"/>
      <c r="AJ171" s="64">
        <f t="shared" si="424"/>
        <v>0</v>
      </c>
      <c r="AK171" s="63"/>
      <c r="AL171" s="64">
        <f t="shared" si="425"/>
        <v>0</v>
      </c>
      <c r="AM171" s="65"/>
      <c r="AN171" s="65">
        <f t="shared" si="426"/>
        <v>0</v>
      </c>
      <c r="AO171" s="63"/>
      <c r="AP171" s="64">
        <f t="shared" si="427"/>
        <v>0</v>
      </c>
      <c r="AQ171" s="118"/>
      <c r="AR171" s="64">
        <f t="shared" si="428"/>
        <v>0</v>
      </c>
      <c r="AS171" s="65"/>
      <c r="AT171" s="64">
        <f t="shared" si="429"/>
        <v>0</v>
      </c>
      <c r="AU171" s="65"/>
      <c r="AV171" s="64">
        <f t="shared" si="430"/>
        <v>0</v>
      </c>
      <c r="AW171" s="63"/>
      <c r="AX171" s="64">
        <f t="shared" si="431"/>
        <v>0</v>
      </c>
      <c r="AY171" s="63">
        <v>15</v>
      </c>
      <c r="AZ171" s="65">
        <f t="shared" si="432"/>
        <v>753968.88</v>
      </c>
      <c r="BA171" s="63"/>
      <c r="BB171" s="64">
        <f t="shared" si="433"/>
        <v>0</v>
      </c>
      <c r="BC171" s="63"/>
      <c r="BD171" s="64">
        <f t="shared" si="434"/>
        <v>0</v>
      </c>
      <c r="BE171" s="63"/>
      <c r="BF171" s="64">
        <f t="shared" si="435"/>
        <v>0</v>
      </c>
      <c r="BG171" s="63"/>
      <c r="BH171" s="64">
        <f t="shared" si="436"/>
        <v>0</v>
      </c>
      <c r="BI171" s="63"/>
      <c r="BJ171" s="64">
        <f t="shared" si="437"/>
        <v>0</v>
      </c>
      <c r="BK171" s="63"/>
      <c r="BL171" s="64">
        <f t="shared" si="438"/>
        <v>0</v>
      </c>
      <c r="BM171" s="63"/>
      <c r="BN171" s="64">
        <f t="shared" si="439"/>
        <v>0</v>
      </c>
      <c r="BO171" s="63"/>
      <c r="BP171" s="64">
        <f t="shared" si="440"/>
        <v>0</v>
      </c>
      <c r="BQ171" s="63"/>
      <c r="BR171" s="64">
        <f t="shared" si="441"/>
        <v>0</v>
      </c>
      <c r="BS171" s="63"/>
      <c r="BT171" s="64">
        <f t="shared" si="442"/>
        <v>0</v>
      </c>
      <c r="BU171" s="63"/>
      <c r="BV171" s="64">
        <f t="shared" si="443"/>
        <v>0</v>
      </c>
      <c r="BW171" s="63"/>
      <c r="BX171" s="64">
        <f t="shared" si="444"/>
        <v>0</v>
      </c>
      <c r="BY171" s="67"/>
      <c r="BZ171" s="68">
        <f t="shared" si="445"/>
        <v>0</v>
      </c>
      <c r="CA171" s="63"/>
      <c r="CB171" s="64">
        <f t="shared" si="446"/>
        <v>0</v>
      </c>
      <c r="CC171" s="65"/>
      <c r="CD171" s="64">
        <f t="shared" si="447"/>
        <v>0</v>
      </c>
      <c r="CE171" s="63"/>
      <c r="CF171" s="64">
        <f t="shared" si="448"/>
        <v>0</v>
      </c>
      <c r="CG171" s="63"/>
      <c r="CH171" s="64">
        <f t="shared" si="449"/>
        <v>0</v>
      </c>
      <c r="CI171" s="63"/>
      <c r="CJ171" s="64">
        <f t="shared" si="450"/>
        <v>0</v>
      </c>
      <c r="CK171" s="109"/>
      <c r="CL171" s="64">
        <f t="shared" si="451"/>
        <v>0</v>
      </c>
      <c r="CM171" s="65"/>
      <c r="CN171" s="64">
        <f t="shared" si="452"/>
        <v>0</v>
      </c>
      <c r="CO171" s="63"/>
      <c r="CP171" s="64">
        <f t="shared" si="453"/>
        <v>0</v>
      </c>
      <c r="CQ171" s="63"/>
      <c r="CR171" s="64">
        <f t="shared" si="454"/>
        <v>0</v>
      </c>
      <c r="CS171" s="65"/>
      <c r="CT171" s="64">
        <f t="shared" si="455"/>
        <v>0</v>
      </c>
      <c r="CU171" s="65"/>
      <c r="CV171" s="64">
        <f t="shared" si="456"/>
        <v>0</v>
      </c>
      <c r="CW171" s="65"/>
      <c r="CX171" s="64">
        <f t="shared" si="457"/>
        <v>0</v>
      </c>
      <c r="CY171" s="63"/>
      <c r="CZ171" s="64">
        <f t="shared" si="458"/>
        <v>0</v>
      </c>
      <c r="DA171" s="63"/>
      <c r="DB171" s="64">
        <f t="shared" si="459"/>
        <v>0</v>
      </c>
      <c r="DC171" s="63"/>
      <c r="DD171" s="64">
        <f t="shared" si="460"/>
        <v>0</v>
      </c>
      <c r="DE171" s="65"/>
      <c r="DF171" s="64">
        <f t="shared" si="461"/>
        <v>0</v>
      </c>
      <c r="DG171" s="63"/>
      <c r="DH171" s="64">
        <f t="shared" si="462"/>
        <v>0</v>
      </c>
      <c r="DI171" s="63"/>
      <c r="DJ171" s="64">
        <f t="shared" si="463"/>
        <v>0</v>
      </c>
      <c r="DK171" s="63"/>
      <c r="DL171" s="64">
        <f t="shared" si="464"/>
        <v>0</v>
      </c>
      <c r="DM171" s="63"/>
      <c r="DN171" s="65">
        <f t="shared" si="465"/>
        <v>0</v>
      </c>
      <c r="DO171" s="63"/>
      <c r="DP171" s="64">
        <f t="shared" si="466"/>
        <v>0</v>
      </c>
      <c r="DQ171" s="63"/>
      <c r="DR171" s="64">
        <f t="shared" si="467"/>
        <v>0</v>
      </c>
      <c r="DS171" s="63"/>
      <c r="DT171" s="64">
        <f t="shared" si="468"/>
        <v>0</v>
      </c>
      <c r="DU171" s="63"/>
      <c r="DV171" s="64">
        <f t="shared" si="469"/>
        <v>0</v>
      </c>
      <c r="DW171" s="63"/>
      <c r="DX171" s="64">
        <f t="shared" si="470"/>
        <v>0</v>
      </c>
      <c r="DY171" s="63"/>
      <c r="DZ171" s="64">
        <f t="shared" si="471"/>
        <v>0</v>
      </c>
      <c r="EA171" s="118"/>
      <c r="EB171" s="64">
        <f t="shared" si="472"/>
        <v>0</v>
      </c>
      <c r="EC171" s="63"/>
      <c r="ED171" s="64">
        <f t="shared" si="473"/>
        <v>0</v>
      </c>
      <c r="EE171" s="63"/>
      <c r="EF171" s="64">
        <f t="shared" si="474"/>
        <v>0</v>
      </c>
      <c r="EG171" s="63"/>
      <c r="EH171" s="64">
        <f t="shared" si="475"/>
        <v>0</v>
      </c>
      <c r="EI171" s="63"/>
      <c r="EJ171" s="64">
        <f t="shared" si="476"/>
        <v>0</v>
      </c>
      <c r="EK171" s="63"/>
      <c r="EL171" s="64">
        <f t="shared" si="477"/>
        <v>0</v>
      </c>
      <c r="EM171" s="63"/>
      <c r="EN171" s="64"/>
      <c r="EO171" s="69"/>
      <c r="EP171" s="69"/>
      <c r="EQ171" s="70">
        <f t="shared" si="478"/>
        <v>55</v>
      </c>
      <c r="ER171" s="70">
        <f t="shared" si="478"/>
        <v>3166669.2959999996</v>
      </c>
    </row>
    <row r="172" spans="1:148" s="1" customFormat="1" ht="30" customHeight="1" x14ac:dyDescent="0.25">
      <c r="A172" s="55"/>
      <c r="B172" s="55">
        <v>132</v>
      </c>
      <c r="C172" s="56" t="s">
        <v>475</v>
      </c>
      <c r="D172" s="131" t="s">
        <v>476</v>
      </c>
      <c r="E172" s="58">
        <v>13916</v>
      </c>
      <c r="F172" s="59">
        <v>1.97</v>
      </c>
      <c r="G172" s="60"/>
      <c r="H172" s="61">
        <v>1</v>
      </c>
      <c r="I172" s="107"/>
      <c r="J172" s="107"/>
      <c r="K172" s="101">
        <v>1.4</v>
      </c>
      <c r="L172" s="101">
        <v>1.68</v>
      </c>
      <c r="M172" s="101">
        <v>2.23</v>
      </c>
      <c r="N172" s="104">
        <v>2.57</v>
      </c>
      <c r="O172" s="63"/>
      <c r="P172" s="64">
        <f t="shared" si="415"/>
        <v>0</v>
      </c>
      <c r="Q172" s="105"/>
      <c r="R172" s="64">
        <f t="shared" si="416"/>
        <v>0</v>
      </c>
      <c r="S172" s="65"/>
      <c r="T172" s="65">
        <f t="shared" si="417"/>
        <v>0</v>
      </c>
      <c r="U172" s="63"/>
      <c r="V172" s="64">
        <f t="shared" si="418"/>
        <v>0</v>
      </c>
      <c r="W172" s="63"/>
      <c r="X172" s="65">
        <f t="shared" si="419"/>
        <v>0</v>
      </c>
      <c r="Y172" s="63"/>
      <c r="Z172" s="64">
        <f t="shared" si="420"/>
        <v>0</v>
      </c>
      <c r="AA172" s="65"/>
      <c r="AB172" s="64">
        <f t="shared" si="421"/>
        <v>0</v>
      </c>
      <c r="AC172" s="64"/>
      <c r="AD172" s="64"/>
      <c r="AE172" s="65"/>
      <c r="AF172" s="64">
        <f t="shared" si="422"/>
        <v>0</v>
      </c>
      <c r="AG172" s="65"/>
      <c r="AH172" s="64">
        <f t="shared" si="423"/>
        <v>0</v>
      </c>
      <c r="AI172" s="65"/>
      <c r="AJ172" s="64">
        <f t="shared" si="424"/>
        <v>0</v>
      </c>
      <c r="AK172" s="63">
        <v>5</v>
      </c>
      <c r="AL172" s="64">
        <f t="shared" si="425"/>
        <v>191901.63999999998</v>
      </c>
      <c r="AM172" s="65"/>
      <c r="AN172" s="65">
        <f t="shared" si="426"/>
        <v>0</v>
      </c>
      <c r="AO172" s="63"/>
      <c r="AP172" s="64">
        <f t="shared" si="427"/>
        <v>0</v>
      </c>
      <c r="AQ172" s="108"/>
      <c r="AR172" s="64">
        <f t="shared" si="428"/>
        <v>0</v>
      </c>
      <c r="AS172" s="65"/>
      <c r="AT172" s="64">
        <f t="shared" si="429"/>
        <v>0</v>
      </c>
      <c r="AU172" s="65"/>
      <c r="AV172" s="64">
        <f t="shared" si="430"/>
        <v>0</v>
      </c>
      <c r="AW172" s="63"/>
      <c r="AX172" s="64">
        <f t="shared" si="431"/>
        <v>0</v>
      </c>
      <c r="AY172" s="63">
        <v>30</v>
      </c>
      <c r="AZ172" s="65">
        <f t="shared" si="432"/>
        <v>1151409.8399999999</v>
      </c>
      <c r="BA172" s="63"/>
      <c r="BB172" s="64">
        <f t="shared" si="433"/>
        <v>0</v>
      </c>
      <c r="BC172" s="63"/>
      <c r="BD172" s="64">
        <f t="shared" si="434"/>
        <v>0</v>
      </c>
      <c r="BE172" s="63"/>
      <c r="BF172" s="64">
        <f t="shared" si="435"/>
        <v>0</v>
      </c>
      <c r="BG172" s="63"/>
      <c r="BH172" s="64">
        <f t="shared" si="436"/>
        <v>0</v>
      </c>
      <c r="BI172" s="63"/>
      <c r="BJ172" s="64">
        <f t="shared" si="437"/>
        <v>0</v>
      </c>
      <c r="BK172" s="63"/>
      <c r="BL172" s="64">
        <f t="shared" si="438"/>
        <v>0</v>
      </c>
      <c r="BM172" s="63"/>
      <c r="BN172" s="64">
        <f t="shared" si="439"/>
        <v>0</v>
      </c>
      <c r="BO172" s="63"/>
      <c r="BP172" s="64">
        <f t="shared" si="440"/>
        <v>0</v>
      </c>
      <c r="BQ172" s="63"/>
      <c r="BR172" s="64">
        <f t="shared" si="441"/>
        <v>0</v>
      </c>
      <c r="BS172" s="63"/>
      <c r="BT172" s="64">
        <f t="shared" si="442"/>
        <v>0</v>
      </c>
      <c r="BU172" s="63"/>
      <c r="BV172" s="64">
        <f t="shared" si="443"/>
        <v>0</v>
      </c>
      <c r="BW172" s="63"/>
      <c r="BX172" s="64">
        <f t="shared" si="444"/>
        <v>0</v>
      </c>
      <c r="BY172" s="67"/>
      <c r="BZ172" s="68">
        <f t="shared" si="445"/>
        <v>0</v>
      </c>
      <c r="CA172" s="63"/>
      <c r="CB172" s="64">
        <f t="shared" si="446"/>
        <v>0</v>
      </c>
      <c r="CC172" s="65"/>
      <c r="CD172" s="64">
        <f t="shared" si="447"/>
        <v>0</v>
      </c>
      <c r="CE172" s="63"/>
      <c r="CF172" s="64">
        <f t="shared" si="448"/>
        <v>0</v>
      </c>
      <c r="CG172" s="63"/>
      <c r="CH172" s="64">
        <f t="shared" si="449"/>
        <v>0</v>
      </c>
      <c r="CI172" s="63"/>
      <c r="CJ172" s="64">
        <f t="shared" si="450"/>
        <v>0</v>
      </c>
      <c r="CK172" s="109"/>
      <c r="CL172" s="64">
        <f t="shared" si="451"/>
        <v>0</v>
      </c>
      <c r="CM172" s="65"/>
      <c r="CN172" s="64">
        <f t="shared" si="452"/>
        <v>0</v>
      </c>
      <c r="CO172" s="63"/>
      <c r="CP172" s="64">
        <f t="shared" si="453"/>
        <v>0</v>
      </c>
      <c r="CQ172" s="63"/>
      <c r="CR172" s="64">
        <f t="shared" si="454"/>
        <v>0</v>
      </c>
      <c r="CS172" s="65"/>
      <c r="CT172" s="64">
        <f t="shared" si="455"/>
        <v>0</v>
      </c>
      <c r="CU172" s="65"/>
      <c r="CV172" s="64">
        <f t="shared" si="456"/>
        <v>0</v>
      </c>
      <c r="CW172" s="65"/>
      <c r="CX172" s="64">
        <f t="shared" si="457"/>
        <v>0</v>
      </c>
      <c r="CY172" s="63"/>
      <c r="CZ172" s="64">
        <f t="shared" si="458"/>
        <v>0</v>
      </c>
      <c r="DA172" s="63"/>
      <c r="DB172" s="64">
        <f t="shared" si="459"/>
        <v>0</v>
      </c>
      <c r="DC172" s="63"/>
      <c r="DD172" s="64">
        <f t="shared" si="460"/>
        <v>0</v>
      </c>
      <c r="DE172" s="65"/>
      <c r="DF172" s="64">
        <f t="shared" si="461"/>
        <v>0</v>
      </c>
      <c r="DG172" s="63"/>
      <c r="DH172" s="64">
        <f t="shared" si="462"/>
        <v>0</v>
      </c>
      <c r="DI172" s="63"/>
      <c r="DJ172" s="64">
        <f t="shared" si="463"/>
        <v>0</v>
      </c>
      <c r="DK172" s="63"/>
      <c r="DL172" s="64">
        <f t="shared" si="464"/>
        <v>0</v>
      </c>
      <c r="DM172" s="63"/>
      <c r="DN172" s="65">
        <f t="shared" si="465"/>
        <v>0</v>
      </c>
      <c r="DO172" s="63"/>
      <c r="DP172" s="64">
        <f t="shared" si="466"/>
        <v>0</v>
      </c>
      <c r="DQ172" s="63"/>
      <c r="DR172" s="64">
        <f t="shared" si="467"/>
        <v>0</v>
      </c>
      <c r="DS172" s="63"/>
      <c r="DT172" s="64">
        <f t="shared" si="468"/>
        <v>0</v>
      </c>
      <c r="DU172" s="63"/>
      <c r="DV172" s="64">
        <f t="shared" si="469"/>
        <v>0</v>
      </c>
      <c r="DW172" s="63"/>
      <c r="DX172" s="64">
        <f t="shared" si="470"/>
        <v>0</v>
      </c>
      <c r="DY172" s="63"/>
      <c r="DZ172" s="64">
        <f t="shared" si="471"/>
        <v>0</v>
      </c>
      <c r="EA172" s="63"/>
      <c r="EB172" s="64">
        <f t="shared" si="472"/>
        <v>0</v>
      </c>
      <c r="EC172" s="63"/>
      <c r="ED172" s="64">
        <f t="shared" si="473"/>
        <v>0</v>
      </c>
      <c r="EE172" s="63"/>
      <c r="EF172" s="64">
        <f t="shared" si="474"/>
        <v>0</v>
      </c>
      <c r="EG172" s="63"/>
      <c r="EH172" s="64">
        <f t="shared" si="475"/>
        <v>0</v>
      </c>
      <c r="EI172" s="63"/>
      <c r="EJ172" s="64">
        <f t="shared" si="476"/>
        <v>0</v>
      </c>
      <c r="EK172" s="63"/>
      <c r="EL172" s="64">
        <f t="shared" si="477"/>
        <v>0</v>
      </c>
      <c r="EM172" s="63"/>
      <c r="EN172" s="64"/>
      <c r="EO172" s="69"/>
      <c r="EP172" s="69"/>
      <c r="EQ172" s="70">
        <f t="shared" si="478"/>
        <v>35</v>
      </c>
      <c r="ER172" s="70">
        <f t="shared" si="478"/>
        <v>1343311.4799999997</v>
      </c>
    </row>
    <row r="173" spans="1:148" s="1" customFormat="1" ht="30" customHeight="1" x14ac:dyDescent="0.25">
      <c r="A173" s="55"/>
      <c r="B173" s="55">
        <v>133</v>
      </c>
      <c r="C173" s="56" t="s">
        <v>477</v>
      </c>
      <c r="D173" s="131" t="s">
        <v>478</v>
      </c>
      <c r="E173" s="58">
        <v>13916</v>
      </c>
      <c r="F173" s="59">
        <v>2.04</v>
      </c>
      <c r="G173" s="60"/>
      <c r="H173" s="61">
        <v>1</v>
      </c>
      <c r="I173" s="107"/>
      <c r="J173" s="107"/>
      <c r="K173" s="101">
        <v>1.4</v>
      </c>
      <c r="L173" s="101">
        <v>1.68</v>
      </c>
      <c r="M173" s="101">
        <v>2.23</v>
      </c>
      <c r="N173" s="104">
        <v>2.57</v>
      </c>
      <c r="O173" s="63"/>
      <c r="P173" s="64">
        <f t="shared" si="415"/>
        <v>0</v>
      </c>
      <c r="Q173" s="105"/>
      <c r="R173" s="64">
        <f t="shared" si="416"/>
        <v>0</v>
      </c>
      <c r="S173" s="65"/>
      <c r="T173" s="65">
        <f t="shared" si="417"/>
        <v>0</v>
      </c>
      <c r="U173" s="63"/>
      <c r="V173" s="64">
        <f t="shared" si="418"/>
        <v>0</v>
      </c>
      <c r="W173" s="63"/>
      <c r="X173" s="65">
        <f t="shared" si="419"/>
        <v>0</v>
      </c>
      <c r="Y173" s="63"/>
      <c r="Z173" s="64">
        <f t="shared" si="420"/>
        <v>0</v>
      </c>
      <c r="AA173" s="65"/>
      <c r="AB173" s="64">
        <f t="shared" si="421"/>
        <v>0</v>
      </c>
      <c r="AC173" s="64"/>
      <c r="AD173" s="64"/>
      <c r="AE173" s="65"/>
      <c r="AF173" s="64">
        <f t="shared" si="422"/>
        <v>0</v>
      </c>
      <c r="AG173" s="65"/>
      <c r="AH173" s="64">
        <f t="shared" si="423"/>
        <v>0</v>
      </c>
      <c r="AI173" s="65"/>
      <c r="AJ173" s="64">
        <f t="shared" si="424"/>
        <v>0</v>
      </c>
      <c r="AK173" s="63"/>
      <c r="AL173" s="64">
        <f t="shared" si="425"/>
        <v>0</v>
      </c>
      <c r="AM173" s="65"/>
      <c r="AN173" s="65">
        <f t="shared" si="426"/>
        <v>0</v>
      </c>
      <c r="AO173" s="63"/>
      <c r="AP173" s="64">
        <f t="shared" si="427"/>
        <v>0</v>
      </c>
      <c r="AQ173" s="108"/>
      <c r="AR173" s="64">
        <f t="shared" si="428"/>
        <v>0</v>
      </c>
      <c r="AS173" s="65"/>
      <c r="AT173" s="64">
        <f t="shared" si="429"/>
        <v>0</v>
      </c>
      <c r="AU173" s="65"/>
      <c r="AV173" s="64">
        <f t="shared" si="430"/>
        <v>0</v>
      </c>
      <c r="AW173" s="63"/>
      <c r="AX173" s="64">
        <f t="shared" si="431"/>
        <v>0</v>
      </c>
      <c r="AY173" s="63"/>
      <c r="AZ173" s="65">
        <f t="shared" si="432"/>
        <v>0</v>
      </c>
      <c r="BA173" s="63"/>
      <c r="BB173" s="64">
        <f t="shared" si="433"/>
        <v>0</v>
      </c>
      <c r="BC173" s="63"/>
      <c r="BD173" s="64">
        <f t="shared" si="434"/>
        <v>0</v>
      </c>
      <c r="BE173" s="63"/>
      <c r="BF173" s="64">
        <f t="shared" si="435"/>
        <v>0</v>
      </c>
      <c r="BG173" s="63"/>
      <c r="BH173" s="64">
        <f t="shared" si="436"/>
        <v>0</v>
      </c>
      <c r="BI173" s="63"/>
      <c r="BJ173" s="64">
        <f t="shared" si="437"/>
        <v>0</v>
      </c>
      <c r="BK173" s="63"/>
      <c r="BL173" s="64">
        <f t="shared" si="438"/>
        <v>0</v>
      </c>
      <c r="BM173" s="63"/>
      <c r="BN173" s="64">
        <f t="shared" si="439"/>
        <v>0</v>
      </c>
      <c r="BO173" s="63"/>
      <c r="BP173" s="64">
        <f t="shared" si="440"/>
        <v>0</v>
      </c>
      <c r="BQ173" s="63"/>
      <c r="BR173" s="64">
        <f t="shared" si="441"/>
        <v>0</v>
      </c>
      <c r="BS173" s="63"/>
      <c r="BT173" s="64">
        <f t="shared" si="442"/>
        <v>0</v>
      </c>
      <c r="BU173" s="63"/>
      <c r="BV173" s="64">
        <f t="shared" si="443"/>
        <v>0</v>
      </c>
      <c r="BW173" s="63"/>
      <c r="BX173" s="64">
        <f t="shared" si="444"/>
        <v>0</v>
      </c>
      <c r="BY173" s="67"/>
      <c r="BZ173" s="68">
        <f t="shared" si="445"/>
        <v>0</v>
      </c>
      <c r="CA173" s="63"/>
      <c r="CB173" s="64">
        <f t="shared" si="446"/>
        <v>0</v>
      </c>
      <c r="CC173" s="65"/>
      <c r="CD173" s="64">
        <f t="shared" si="447"/>
        <v>0</v>
      </c>
      <c r="CE173" s="63"/>
      <c r="CF173" s="64">
        <f t="shared" si="448"/>
        <v>0</v>
      </c>
      <c r="CG173" s="63"/>
      <c r="CH173" s="64">
        <f t="shared" si="449"/>
        <v>0</v>
      </c>
      <c r="CI173" s="63"/>
      <c r="CJ173" s="64">
        <f t="shared" si="450"/>
        <v>0</v>
      </c>
      <c r="CK173" s="109"/>
      <c r="CL173" s="64">
        <f t="shared" si="451"/>
        <v>0</v>
      </c>
      <c r="CM173" s="65"/>
      <c r="CN173" s="64">
        <f t="shared" si="452"/>
        <v>0</v>
      </c>
      <c r="CO173" s="63"/>
      <c r="CP173" s="64">
        <f t="shared" si="453"/>
        <v>0</v>
      </c>
      <c r="CQ173" s="63"/>
      <c r="CR173" s="64">
        <f t="shared" si="454"/>
        <v>0</v>
      </c>
      <c r="CS173" s="65"/>
      <c r="CT173" s="64">
        <f t="shared" si="455"/>
        <v>0</v>
      </c>
      <c r="CU173" s="65"/>
      <c r="CV173" s="64">
        <f t="shared" si="456"/>
        <v>0</v>
      </c>
      <c r="CW173" s="65"/>
      <c r="CX173" s="64">
        <f t="shared" si="457"/>
        <v>0</v>
      </c>
      <c r="CY173" s="63"/>
      <c r="CZ173" s="64">
        <f t="shared" si="458"/>
        <v>0</v>
      </c>
      <c r="DA173" s="63"/>
      <c r="DB173" s="64">
        <f t="shared" si="459"/>
        <v>0</v>
      </c>
      <c r="DC173" s="63"/>
      <c r="DD173" s="64">
        <f t="shared" si="460"/>
        <v>0</v>
      </c>
      <c r="DE173" s="65"/>
      <c r="DF173" s="64">
        <f t="shared" si="461"/>
        <v>0</v>
      </c>
      <c r="DG173" s="63"/>
      <c r="DH173" s="64">
        <f t="shared" si="462"/>
        <v>0</v>
      </c>
      <c r="DI173" s="63"/>
      <c r="DJ173" s="64">
        <f t="shared" si="463"/>
        <v>0</v>
      </c>
      <c r="DK173" s="63"/>
      <c r="DL173" s="64">
        <f t="shared" si="464"/>
        <v>0</v>
      </c>
      <c r="DM173" s="63"/>
      <c r="DN173" s="65">
        <f t="shared" si="465"/>
        <v>0</v>
      </c>
      <c r="DO173" s="63"/>
      <c r="DP173" s="64">
        <f t="shared" si="466"/>
        <v>0</v>
      </c>
      <c r="DQ173" s="63"/>
      <c r="DR173" s="64">
        <f t="shared" si="467"/>
        <v>0</v>
      </c>
      <c r="DS173" s="63"/>
      <c r="DT173" s="64">
        <f t="shared" si="468"/>
        <v>0</v>
      </c>
      <c r="DU173" s="63"/>
      <c r="DV173" s="64">
        <f t="shared" si="469"/>
        <v>0</v>
      </c>
      <c r="DW173" s="63"/>
      <c r="DX173" s="64">
        <f t="shared" si="470"/>
        <v>0</v>
      </c>
      <c r="DY173" s="63"/>
      <c r="DZ173" s="64">
        <f t="shared" si="471"/>
        <v>0</v>
      </c>
      <c r="EA173" s="63"/>
      <c r="EB173" s="64">
        <f t="shared" si="472"/>
        <v>0</v>
      </c>
      <c r="EC173" s="63"/>
      <c r="ED173" s="64">
        <f t="shared" si="473"/>
        <v>0</v>
      </c>
      <c r="EE173" s="63"/>
      <c r="EF173" s="64">
        <f t="shared" si="474"/>
        <v>0</v>
      </c>
      <c r="EG173" s="63"/>
      <c r="EH173" s="64">
        <f t="shared" si="475"/>
        <v>0</v>
      </c>
      <c r="EI173" s="63"/>
      <c r="EJ173" s="64">
        <f t="shared" si="476"/>
        <v>0</v>
      </c>
      <c r="EK173" s="63"/>
      <c r="EL173" s="64">
        <f t="shared" si="477"/>
        <v>0</v>
      </c>
      <c r="EM173" s="63"/>
      <c r="EN173" s="64"/>
      <c r="EO173" s="69"/>
      <c r="EP173" s="69"/>
      <c r="EQ173" s="70">
        <f t="shared" si="478"/>
        <v>0</v>
      </c>
      <c r="ER173" s="70">
        <f t="shared" si="478"/>
        <v>0</v>
      </c>
    </row>
    <row r="174" spans="1:148" s="1" customFormat="1" ht="30" customHeight="1" x14ac:dyDescent="0.25">
      <c r="A174" s="55"/>
      <c r="B174" s="55">
        <v>134</v>
      </c>
      <c r="C174" s="56" t="s">
        <v>479</v>
      </c>
      <c r="D174" s="131" t="s">
        <v>480</v>
      </c>
      <c r="E174" s="58">
        <v>13916</v>
      </c>
      <c r="F174" s="59">
        <v>2.95</v>
      </c>
      <c r="G174" s="60"/>
      <c r="H174" s="61">
        <v>1</v>
      </c>
      <c r="I174" s="107"/>
      <c r="J174" s="107"/>
      <c r="K174" s="101">
        <v>1.4</v>
      </c>
      <c r="L174" s="101">
        <v>1.68</v>
      </c>
      <c r="M174" s="101">
        <v>2.23</v>
      </c>
      <c r="N174" s="104">
        <v>2.57</v>
      </c>
      <c r="O174" s="63"/>
      <c r="P174" s="64">
        <f t="shared" si="415"/>
        <v>0</v>
      </c>
      <c r="Q174" s="105"/>
      <c r="R174" s="64">
        <f t="shared" si="416"/>
        <v>0</v>
      </c>
      <c r="S174" s="65"/>
      <c r="T174" s="65">
        <f t="shared" si="417"/>
        <v>0</v>
      </c>
      <c r="U174" s="63"/>
      <c r="V174" s="64">
        <f t="shared" si="418"/>
        <v>0</v>
      </c>
      <c r="W174" s="63"/>
      <c r="X174" s="65">
        <f t="shared" si="419"/>
        <v>0</v>
      </c>
      <c r="Y174" s="63"/>
      <c r="Z174" s="64">
        <f t="shared" si="420"/>
        <v>0</v>
      </c>
      <c r="AA174" s="65"/>
      <c r="AB174" s="64">
        <f t="shared" si="421"/>
        <v>0</v>
      </c>
      <c r="AC174" s="64"/>
      <c r="AD174" s="64"/>
      <c r="AE174" s="65"/>
      <c r="AF174" s="64">
        <f t="shared" si="422"/>
        <v>0</v>
      </c>
      <c r="AG174" s="65"/>
      <c r="AH174" s="64">
        <f t="shared" si="423"/>
        <v>0</v>
      </c>
      <c r="AI174" s="65"/>
      <c r="AJ174" s="64">
        <f t="shared" si="424"/>
        <v>0</v>
      </c>
      <c r="AK174" s="63"/>
      <c r="AL174" s="64">
        <f t="shared" si="425"/>
        <v>0</v>
      </c>
      <c r="AM174" s="65"/>
      <c r="AN174" s="65">
        <f t="shared" si="426"/>
        <v>0</v>
      </c>
      <c r="AO174" s="63"/>
      <c r="AP174" s="64">
        <f t="shared" si="427"/>
        <v>0</v>
      </c>
      <c r="AQ174" s="108"/>
      <c r="AR174" s="64">
        <f t="shared" si="428"/>
        <v>0</v>
      </c>
      <c r="AS174" s="65"/>
      <c r="AT174" s="64">
        <f t="shared" si="429"/>
        <v>0</v>
      </c>
      <c r="AU174" s="65"/>
      <c r="AV174" s="64">
        <f t="shared" si="430"/>
        <v>0</v>
      </c>
      <c r="AW174" s="63"/>
      <c r="AX174" s="64">
        <f t="shared" si="431"/>
        <v>0</v>
      </c>
      <c r="AY174" s="63"/>
      <c r="AZ174" s="65">
        <f t="shared" si="432"/>
        <v>0</v>
      </c>
      <c r="BA174" s="63"/>
      <c r="BB174" s="64">
        <f t="shared" si="433"/>
        <v>0</v>
      </c>
      <c r="BC174" s="63"/>
      <c r="BD174" s="64">
        <f t="shared" si="434"/>
        <v>0</v>
      </c>
      <c r="BE174" s="63"/>
      <c r="BF174" s="64">
        <f t="shared" si="435"/>
        <v>0</v>
      </c>
      <c r="BG174" s="63"/>
      <c r="BH174" s="64">
        <f t="shared" si="436"/>
        <v>0</v>
      </c>
      <c r="BI174" s="63"/>
      <c r="BJ174" s="64">
        <f t="shared" si="437"/>
        <v>0</v>
      </c>
      <c r="BK174" s="63"/>
      <c r="BL174" s="64">
        <f t="shared" si="438"/>
        <v>0</v>
      </c>
      <c r="BM174" s="63"/>
      <c r="BN174" s="64">
        <f t="shared" si="439"/>
        <v>0</v>
      </c>
      <c r="BO174" s="63"/>
      <c r="BP174" s="64">
        <f t="shared" si="440"/>
        <v>0</v>
      </c>
      <c r="BQ174" s="63"/>
      <c r="BR174" s="64">
        <f t="shared" si="441"/>
        <v>0</v>
      </c>
      <c r="BS174" s="63"/>
      <c r="BT174" s="64">
        <f t="shared" si="442"/>
        <v>0</v>
      </c>
      <c r="BU174" s="63"/>
      <c r="BV174" s="64">
        <f t="shared" si="443"/>
        <v>0</v>
      </c>
      <c r="BW174" s="63"/>
      <c r="BX174" s="64">
        <f t="shared" si="444"/>
        <v>0</v>
      </c>
      <c r="BY174" s="67"/>
      <c r="BZ174" s="68">
        <f t="shared" si="445"/>
        <v>0</v>
      </c>
      <c r="CA174" s="63"/>
      <c r="CB174" s="64">
        <f t="shared" si="446"/>
        <v>0</v>
      </c>
      <c r="CC174" s="65"/>
      <c r="CD174" s="64">
        <f t="shared" si="447"/>
        <v>0</v>
      </c>
      <c r="CE174" s="63"/>
      <c r="CF174" s="64">
        <f t="shared" si="448"/>
        <v>0</v>
      </c>
      <c r="CG174" s="63"/>
      <c r="CH174" s="64">
        <f t="shared" si="449"/>
        <v>0</v>
      </c>
      <c r="CI174" s="63"/>
      <c r="CJ174" s="64">
        <f t="shared" si="450"/>
        <v>0</v>
      </c>
      <c r="CK174" s="109"/>
      <c r="CL174" s="64">
        <f t="shared" si="451"/>
        <v>0</v>
      </c>
      <c r="CM174" s="65"/>
      <c r="CN174" s="64">
        <f t="shared" si="452"/>
        <v>0</v>
      </c>
      <c r="CO174" s="63"/>
      <c r="CP174" s="64">
        <f t="shared" si="453"/>
        <v>0</v>
      </c>
      <c r="CQ174" s="63"/>
      <c r="CR174" s="64">
        <f t="shared" si="454"/>
        <v>0</v>
      </c>
      <c r="CS174" s="65"/>
      <c r="CT174" s="64">
        <f t="shared" si="455"/>
        <v>0</v>
      </c>
      <c r="CU174" s="65"/>
      <c r="CV174" s="64">
        <f t="shared" si="456"/>
        <v>0</v>
      </c>
      <c r="CW174" s="65"/>
      <c r="CX174" s="64">
        <f t="shared" si="457"/>
        <v>0</v>
      </c>
      <c r="CY174" s="63"/>
      <c r="CZ174" s="64">
        <f t="shared" si="458"/>
        <v>0</v>
      </c>
      <c r="DA174" s="63"/>
      <c r="DB174" s="64">
        <f t="shared" si="459"/>
        <v>0</v>
      </c>
      <c r="DC174" s="63"/>
      <c r="DD174" s="64">
        <f t="shared" si="460"/>
        <v>0</v>
      </c>
      <c r="DE174" s="65"/>
      <c r="DF174" s="64">
        <f t="shared" si="461"/>
        <v>0</v>
      </c>
      <c r="DG174" s="63"/>
      <c r="DH174" s="64">
        <f t="shared" si="462"/>
        <v>0</v>
      </c>
      <c r="DI174" s="63"/>
      <c r="DJ174" s="64">
        <f t="shared" si="463"/>
        <v>0</v>
      </c>
      <c r="DK174" s="63"/>
      <c r="DL174" s="64">
        <f t="shared" si="464"/>
        <v>0</v>
      </c>
      <c r="DM174" s="63"/>
      <c r="DN174" s="65">
        <f t="shared" si="465"/>
        <v>0</v>
      </c>
      <c r="DO174" s="63"/>
      <c r="DP174" s="64">
        <f t="shared" si="466"/>
        <v>0</v>
      </c>
      <c r="DQ174" s="63"/>
      <c r="DR174" s="64">
        <f t="shared" si="467"/>
        <v>0</v>
      </c>
      <c r="DS174" s="63"/>
      <c r="DT174" s="64">
        <f t="shared" si="468"/>
        <v>0</v>
      </c>
      <c r="DU174" s="63"/>
      <c r="DV174" s="64">
        <f t="shared" si="469"/>
        <v>0</v>
      </c>
      <c r="DW174" s="63"/>
      <c r="DX174" s="64">
        <f t="shared" si="470"/>
        <v>0</v>
      </c>
      <c r="DY174" s="63"/>
      <c r="DZ174" s="64">
        <f t="shared" si="471"/>
        <v>0</v>
      </c>
      <c r="EA174" s="63"/>
      <c r="EB174" s="64">
        <f t="shared" si="472"/>
        <v>0</v>
      </c>
      <c r="EC174" s="63"/>
      <c r="ED174" s="64">
        <f t="shared" si="473"/>
        <v>0</v>
      </c>
      <c r="EE174" s="63"/>
      <c r="EF174" s="64">
        <f t="shared" si="474"/>
        <v>0</v>
      </c>
      <c r="EG174" s="63"/>
      <c r="EH174" s="64">
        <f t="shared" si="475"/>
        <v>0</v>
      </c>
      <c r="EI174" s="63"/>
      <c r="EJ174" s="64">
        <f t="shared" si="476"/>
        <v>0</v>
      </c>
      <c r="EK174" s="63"/>
      <c r="EL174" s="64">
        <f t="shared" si="477"/>
        <v>0</v>
      </c>
      <c r="EM174" s="63"/>
      <c r="EN174" s="64"/>
      <c r="EO174" s="69"/>
      <c r="EP174" s="69"/>
      <c r="EQ174" s="70">
        <f t="shared" si="478"/>
        <v>0</v>
      </c>
      <c r="ER174" s="70">
        <f t="shared" si="478"/>
        <v>0</v>
      </c>
    </row>
    <row r="175" spans="1:148" s="110" customFormat="1" ht="15" customHeight="1" x14ac:dyDescent="0.25">
      <c r="A175" s="55">
        <v>31</v>
      </c>
      <c r="B175" s="55"/>
      <c r="C175" s="56" t="s">
        <v>481</v>
      </c>
      <c r="D175" s="186" t="s">
        <v>482</v>
      </c>
      <c r="E175" s="58">
        <v>13916</v>
      </c>
      <c r="F175" s="181"/>
      <c r="G175" s="60"/>
      <c r="H175" s="54"/>
      <c r="I175" s="99"/>
      <c r="J175" s="99"/>
      <c r="K175" s="101">
        <v>1.4</v>
      </c>
      <c r="L175" s="101">
        <v>1.68</v>
      </c>
      <c r="M175" s="101">
        <v>2.23</v>
      </c>
      <c r="N175" s="104">
        <v>2.57</v>
      </c>
      <c r="O175" s="109">
        <f>SUM(O176:O181)</f>
        <v>0</v>
      </c>
      <c r="P175" s="109">
        <f t="shared" ref="P175:CA175" si="479">SUM(P176:P181)</f>
        <v>0</v>
      </c>
      <c r="Q175" s="109">
        <f t="shared" si="479"/>
        <v>134</v>
      </c>
      <c r="R175" s="109">
        <f t="shared" si="479"/>
        <v>2143064</v>
      </c>
      <c r="S175" s="109">
        <f t="shared" si="479"/>
        <v>194</v>
      </c>
      <c r="T175" s="109">
        <f t="shared" si="479"/>
        <v>5623205.1119999997</v>
      </c>
      <c r="U175" s="109">
        <f t="shared" si="479"/>
        <v>0</v>
      </c>
      <c r="V175" s="109">
        <f t="shared" si="479"/>
        <v>0</v>
      </c>
      <c r="W175" s="109">
        <f t="shared" si="479"/>
        <v>0</v>
      </c>
      <c r="X175" s="109">
        <f t="shared" si="479"/>
        <v>0</v>
      </c>
      <c r="Y175" s="109">
        <f t="shared" si="479"/>
        <v>0</v>
      </c>
      <c r="Z175" s="109">
        <f t="shared" si="479"/>
        <v>0</v>
      </c>
      <c r="AA175" s="109">
        <f t="shared" si="479"/>
        <v>46</v>
      </c>
      <c r="AB175" s="109">
        <f t="shared" si="479"/>
        <v>897943.81599999999</v>
      </c>
      <c r="AC175" s="109">
        <f t="shared" si="479"/>
        <v>0</v>
      </c>
      <c r="AD175" s="109">
        <f t="shared" si="479"/>
        <v>0</v>
      </c>
      <c r="AE175" s="109">
        <f t="shared" si="479"/>
        <v>2</v>
      </c>
      <c r="AF175" s="109">
        <f t="shared" si="479"/>
        <v>34678.671999999999</v>
      </c>
      <c r="AG175" s="109">
        <f t="shared" si="479"/>
        <v>340</v>
      </c>
      <c r="AH175" s="109">
        <f t="shared" si="479"/>
        <v>6976257.7920000004</v>
      </c>
      <c r="AI175" s="109">
        <f t="shared" si="479"/>
        <v>0</v>
      </c>
      <c r="AJ175" s="109">
        <f t="shared" si="479"/>
        <v>0</v>
      </c>
      <c r="AK175" s="109">
        <f t="shared" si="479"/>
        <v>655</v>
      </c>
      <c r="AL175" s="109">
        <f t="shared" si="479"/>
        <v>12948003.039999999</v>
      </c>
      <c r="AM175" s="109">
        <f t="shared" si="479"/>
        <v>0</v>
      </c>
      <c r="AN175" s="109">
        <f t="shared" si="479"/>
        <v>0</v>
      </c>
      <c r="AO175" s="109">
        <f t="shared" si="479"/>
        <v>0</v>
      </c>
      <c r="AP175" s="109">
        <f t="shared" si="479"/>
        <v>0</v>
      </c>
      <c r="AQ175" s="109">
        <f t="shared" si="479"/>
        <v>0</v>
      </c>
      <c r="AR175" s="109">
        <f t="shared" si="479"/>
        <v>0</v>
      </c>
      <c r="AS175" s="109">
        <f t="shared" si="479"/>
        <v>0</v>
      </c>
      <c r="AT175" s="109">
        <f t="shared" si="479"/>
        <v>0</v>
      </c>
      <c r="AU175" s="109">
        <f t="shared" si="479"/>
        <v>0</v>
      </c>
      <c r="AV175" s="109">
        <f t="shared" si="479"/>
        <v>0</v>
      </c>
      <c r="AW175" s="109">
        <f t="shared" si="479"/>
        <v>0</v>
      </c>
      <c r="AX175" s="109">
        <f t="shared" si="479"/>
        <v>0</v>
      </c>
      <c r="AY175" s="109">
        <f t="shared" si="479"/>
        <v>1542</v>
      </c>
      <c r="AZ175" s="109">
        <f t="shared" si="479"/>
        <v>26869931.255999997</v>
      </c>
      <c r="BA175" s="109">
        <f t="shared" si="479"/>
        <v>720</v>
      </c>
      <c r="BB175" s="109">
        <f t="shared" si="479"/>
        <v>13158412.960000001</v>
      </c>
      <c r="BC175" s="109">
        <f t="shared" si="479"/>
        <v>0</v>
      </c>
      <c r="BD175" s="109">
        <f t="shared" si="479"/>
        <v>0</v>
      </c>
      <c r="BE175" s="109">
        <f t="shared" si="479"/>
        <v>0</v>
      </c>
      <c r="BF175" s="109">
        <f t="shared" si="479"/>
        <v>0</v>
      </c>
      <c r="BG175" s="109">
        <f t="shared" si="479"/>
        <v>0</v>
      </c>
      <c r="BH175" s="109">
        <f t="shared" si="479"/>
        <v>0</v>
      </c>
      <c r="BI175" s="109">
        <f t="shared" si="479"/>
        <v>0</v>
      </c>
      <c r="BJ175" s="109">
        <f t="shared" si="479"/>
        <v>0</v>
      </c>
      <c r="BK175" s="109">
        <f t="shared" si="479"/>
        <v>0</v>
      </c>
      <c r="BL175" s="109">
        <f t="shared" si="479"/>
        <v>0</v>
      </c>
      <c r="BM175" s="109">
        <f t="shared" si="479"/>
        <v>0</v>
      </c>
      <c r="BN175" s="109">
        <f t="shared" si="479"/>
        <v>0</v>
      </c>
      <c r="BO175" s="109">
        <f t="shared" si="479"/>
        <v>40</v>
      </c>
      <c r="BP175" s="109">
        <f t="shared" si="479"/>
        <v>730590</v>
      </c>
      <c r="BQ175" s="109">
        <f t="shared" si="479"/>
        <v>0</v>
      </c>
      <c r="BR175" s="109">
        <f t="shared" si="479"/>
        <v>0</v>
      </c>
      <c r="BS175" s="109">
        <f t="shared" si="479"/>
        <v>0</v>
      </c>
      <c r="BT175" s="109">
        <f t="shared" si="479"/>
        <v>0</v>
      </c>
      <c r="BU175" s="109">
        <f t="shared" si="479"/>
        <v>46</v>
      </c>
      <c r="BV175" s="109">
        <f t="shared" si="479"/>
        <v>720848.79999999993</v>
      </c>
      <c r="BW175" s="109">
        <f t="shared" si="479"/>
        <v>0</v>
      </c>
      <c r="BX175" s="109">
        <f t="shared" si="479"/>
        <v>0</v>
      </c>
      <c r="BY175" s="109">
        <f t="shared" si="479"/>
        <v>0</v>
      </c>
      <c r="BZ175" s="109">
        <f t="shared" si="479"/>
        <v>0</v>
      </c>
      <c r="CA175" s="109">
        <f t="shared" si="479"/>
        <v>0</v>
      </c>
      <c r="CB175" s="109">
        <f t="shared" ref="CB175:EM175" si="480">SUM(CB176:CB181)</f>
        <v>0</v>
      </c>
      <c r="CC175" s="109">
        <f t="shared" si="480"/>
        <v>0</v>
      </c>
      <c r="CD175" s="109">
        <f t="shared" si="480"/>
        <v>0</v>
      </c>
      <c r="CE175" s="109">
        <f t="shared" si="480"/>
        <v>0</v>
      </c>
      <c r="CF175" s="109">
        <f t="shared" si="480"/>
        <v>0</v>
      </c>
      <c r="CG175" s="109">
        <f t="shared" si="480"/>
        <v>0</v>
      </c>
      <c r="CH175" s="109">
        <f t="shared" si="480"/>
        <v>0</v>
      </c>
      <c r="CI175" s="109">
        <f t="shared" si="480"/>
        <v>0</v>
      </c>
      <c r="CJ175" s="109">
        <f t="shared" si="480"/>
        <v>0</v>
      </c>
      <c r="CK175" s="109">
        <f t="shared" si="480"/>
        <v>460</v>
      </c>
      <c r="CL175" s="109">
        <f t="shared" si="480"/>
        <v>7792960</v>
      </c>
      <c r="CM175" s="109">
        <f t="shared" si="480"/>
        <v>0</v>
      </c>
      <c r="CN175" s="109">
        <f t="shared" si="480"/>
        <v>0</v>
      </c>
      <c r="CO175" s="109">
        <f t="shared" si="480"/>
        <v>0</v>
      </c>
      <c r="CP175" s="109">
        <f t="shared" si="480"/>
        <v>0</v>
      </c>
      <c r="CQ175" s="109">
        <f t="shared" si="480"/>
        <v>0</v>
      </c>
      <c r="CR175" s="109">
        <f t="shared" si="480"/>
        <v>0</v>
      </c>
      <c r="CS175" s="109">
        <f t="shared" si="480"/>
        <v>0</v>
      </c>
      <c r="CT175" s="109">
        <f t="shared" si="480"/>
        <v>0</v>
      </c>
      <c r="CU175" s="109">
        <f t="shared" si="480"/>
        <v>0</v>
      </c>
      <c r="CV175" s="109">
        <f t="shared" si="480"/>
        <v>0</v>
      </c>
      <c r="CW175" s="109">
        <f t="shared" si="480"/>
        <v>0</v>
      </c>
      <c r="CX175" s="109">
        <f t="shared" si="480"/>
        <v>0</v>
      </c>
      <c r="CY175" s="109">
        <f t="shared" si="480"/>
        <v>0</v>
      </c>
      <c r="CZ175" s="109">
        <f t="shared" si="480"/>
        <v>0</v>
      </c>
      <c r="DA175" s="109">
        <f t="shared" si="480"/>
        <v>0</v>
      </c>
      <c r="DB175" s="109">
        <f t="shared" si="480"/>
        <v>0</v>
      </c>
      <c r="DC175" s="109">
        <f t="shared" si="480"/>
        <v>0</v>
      </c>
      <c r="DD175" s="109">
        <f t="shared" si="480"/>
        <v>0</v>
      </c>
      <c r="DE175" s="109">
        <f t="shared" si="480"/>
        <v>24</v>
      </c>
      <c r="DF175" s="109">
        <f t="shared" si="480"/>
        <v>420819.83999999997</v>
      </c>
      <c r="DG175" s="109">
        <f t="shared" si="480"/>
        <v>40</v>
      </c>
      <c r="DH175" s="109">
        <f t="shared" si="480"/>
        <v>701366.4</v>
      </c>
      <c r="DI175" s="109">
        <f t="shared" si="480"/>
        <v>0</v>
      </c>
      <c r="DJ175" s="109">
        <f t="shared" si="480"/>
        <v>0</v>
      </c>
      <c r="DK175" s="109">
        <f t="shared" si="480"/>
        <v>0</v>
      </c>
      <c r="DL175" s="109">
        <f t="shared" si="480"/>
        <v>0</v>
      </c>
      <c r="DM175" s="109">
        <f t="shared" si="480"/>
        <v>0</v>
      </c>
      <c r="DN175" s="109">
        <f t="shared" si="480"/>
        <v>0</v>
      </c>
      <c r="DO175" s="109">
        <f t="shared" si="480"/>
        <v>0</v>
      </c>
      <c r="DP175" s="109">
        <f t="shared" si="480"/>
        <v>0</v>
      </c>
      <c r="DQ175" s="109">
        <f t="shared" si="480"/>
        <v>0</v>
      </c>
      <c r="DR175" s="109">
        <f t="shared" si="480"/>
        <v>0</v>
      </c>
      <c r="DS175" s="109">
        <f t="shared" si="480"/>
        <v>0</v>
      </c>
      <c r="DT175" s="109">
        <f t="shared" si="480"/>
        <v>0</v>
      </c>
      <c r="DU175" s="109">
        <f t="shared" si="480"/>
        <v>0</v>
      </c>
      <c r="DV175" s="109">
        <f t="shared" si="480"/>
        <v>0</v>
      </c>
      <c r="DW175" s="109">
        <f t="shared" si="480"/>
        <v>0</v>
      </c>
      <c r="DX175" s="109">
        <f t="shared" si="480"/>
        <v>0</v>
      </c>
      <c r="DY175" s="109">
        <f t="shared" si="480"/>
        <v>0</v>
      </c>
      <c r="DZ175" s="109">
        <f t="shared" si="480"/>
        <v>0</v>
      </c>
      <c r="EA175" s="109">
        <f t="shared" si="480"/>
        <v>0</v>
      </c>
      <c r="EB175" s="109">
        <f t="shared" si="480"/>
        <v>0</v>
      </c>
      <c r="EC175" s="109">
        <f t="shared" si="480"/>
        <v>0</v>
      </c>
      <c r="ED175" s="109">
        <f t="shared" si="480"/>
        <v>0</v>
      </c>
      <c r="EE175" s="109">
        <f t="shared" si="480"/>
        <v>0</v>
      </c>
      <c r="EF175" s="109">
        <f t="shared" si="480"/>
        <v>0</v>
      </c>
      <c r="EG175" s="109">
        <f t="shared" si="480"/>
        <v>0</v>
      </c>
      <c r="EH175" s="109">
        <f t="shared" si="480"/>
        <v>0</v>
      </c>
      <c r="EI175" s="109">
        <f t="shared" si="480"/>
        <v>0</v>
      </c>
      <c r="EJ175" s="109">
        <f t="shared" si="480"/>
        <v>0</v>
      </c>
      <c r="EK175" s="109">
        <f t="shared" si="480"/>
        <v>0</v>
      </c>
      <c r="EL175" s="109">
        <f t="shared" si="480"/>
        <v>0</v>
      </c>
      <c r="EM175" s="109">
        <f t="shared" si="480"/>
        <v>0</v>
      </c>
      <c r="EN175" s="109">
        <f t="shared" ref="EN175:ER175" si="481">SUM(EN176:EN181)</f>
        <v>0</v>
      </c>
      <c r="EO175" s="109"/>
      <c r="EP175" s="109"/>
      <c r="EQ175" s="109">
        <f t="shared" si="481"/>
        <v>4243</v>
      </c>
      <c r="ER175" s="109">
        <f t="shared" si="481"/>
        <v>79018081.688000008</v>
      </c>
    </row>
    <row r="176" spans="1:148" s="1" customFormat="1" ht="30" customHeight="1" x14ac:dyDescent="0.25">
      <c r="A176" s="55"/>
      <c r="B176" s="55">
        <v>135</v>
      </c>
      <c r="C176" s="56" t="s">
        <v>483</v>
      </c>
      <c r="D176" s="130" t="s">
        <v>484</v>
      </c>
      <c r="E176" s="58">
        <v>13916</v>
      </c>
      <c r="F176" s="59">
        <v>0.89</v>
      </c>
      <c r="G176" s="60"/>
      <c r="H176" s="61">
        <v>1</v>
      </c>
      <c r="I176" s="107"/>
      <c r="J176" s="107"/>
      <c r="K176" s="101">
        <v>1.4</v>
      </c>
      <c r="L176" s="101">
        <v>1.68</v>
      </c>
      <c r="M176" s="101">
        <v>2.23</v>
      </c>
      <c r="N176" s="104">
        <v>2.57</v>
      </c>
      <c r="O176" s="63">
        <v>0</v>
      </c>
      <c r="P176" s="64">
        <f t="shared" ref="P176:P181" si="482">O176*E176*F176*H176*K176*$P$10</f>
        <v>0</v>
      </c>
      <c r="Q176" s="105"/>
      <c r="R176" s="64">
        <f t="shared" ref="R176:R181" si="483">Q176*E176*F176*H176*K176*$R$10</f>
        <v>0</v>
      </c>
      <c r="S176" s="65">
        <v>0</v>
      </c>
      <c r="T176" s="65">
        <f t="shared" ref="T176:T181" si="484">S176*E176*F176*H176*K176*$T$10</f>
        <v>0</v>
      </c>
      <c r="U176" s="63">
        <v>0</v>
      </c>
      <c r="V176" s="64">
        <f t="shared" ref="V176:V181" si="485">SUM(U176*E176*F176*H176*K176*$V$10)</f>
        <v>0</v>
      </c>
      <c r="W176" s="63"/>
      <c r="X176" s="65">
        <f t="shared" ref="X176:X181" si="486">SUM(W176*E176*F176*H176*K176*$X$10)</f>
        <v>0</v>
      </c>
      <c r="Y176" s="63"/>
      <c r="Z176" s="64">
        <f t="shared" ref="Z176:Z181" si="487">SUM(Y176*E176*F176*H176*K176*$Z$10)</f>
        <v>0</v>
      </c>
      <c r="AA176" s="65">
        <v>0</v>
      </c>
      <c r="AB176" s="64">
        <f t="shared" ref="AB176:AB181" si="488">SUM(AA176*E176*F176*H176*K176*$AB$10)</f>
        <v>0</v>
      </c>
      <c r="AC176" s="64"/>
      <c r="AD176" s="64"/>
      <c r="AE176" s="65">
        <v>2</v>
      </c>
      <c r="AF176" s="64">
        <f t="shared" ref="AF176:AF181" si="489">SUM(AE176*E176*F176*H176*K176*$AF$10)</f>
        <v>34678.671999999999</v>
      </c>
      <c r="AG176" s="65"/>
      <c r="AH176" s="64">
        <f t="shared" ref="AH176:AH181" si="490">SUM(AG176*E176*F176*H176*L176*$AH$10)</f>
        <v>0</v>
      </c>
      <c r="AI176" s="65">
        <v>0</v>
      </c>
      <c r="AJ176" s="64">
        <f t="shared" ref="AJ176:AJ181" si="491">SUM(AI176*E176*F176*H176*L176*$AJ$10)</f>
        <v>0</v>
      </c>
      <c r="AK176" s="63"/>
      <c r="AL176" s="64">
        <f t="shared" ref="AL176:AL181" si="492">SUM(AK176*E176*F176*H176*K176*$AL$10)</f>
        <v>0</v>
      </c>
      <c r="AM176" s="65"/>
      <c r="AN176" s="65">
        <f t="shared" ref="AN176:AN181" si="493">SUM(AM176*E176*F176*H176*K176*$AN$10)</f>
        <v>0</v>
      </c>
      <c r="AO176" s="63"/>
      <c r="AP176" s="64">
        <f t="shared" ref="AP176:AP181" si="494">SUM(AO176*E176*F176*H176*K176*$AP$10)</f>
        <v>0</v>
      </c>
      <c r="AQ176" s="108"/>
      <c r="AR176" s="64">
        <f t="shared" ref="AR176:AR181" si="495">SUM(AQ176*E176*F176*H176*K176*$AR$10)</f>
        <v>0</v>
      </c>
      <c r="AS176" s="65">
        <v>0</v>
      </c>
      <c r="AT176" s="64">
        <f t="shared" ref="AT176:AT181" si="496">SUM(E176*F176*H176*K176*AS176*$AT$10)</f>
        <v>0</v>
      </c>
      <c r="AU176" s="65"/>
      <c r="AV176" s="64">
        <f t="shared" ref="AV176:AV181" si="497">SUM(AU176*E176*F176*H176*K176*$AV$10)</f>
        <v>0</v>
      </c>
      <c r="AW176" s="63"/>
      <c r="AX176" s="64">
        <f t="shared" ref="AX176:AX181" si="498">SUM(AW176*E176*F176*H176*K176*$AX$10)</f>
        <v>0</v>
      </c>
      <c r="AY176" s="63"/>
      <c r="AZ176" s="65">
        <f t="shared" ref="AZ176:AZ181" si="499">SUM(AY176*E176*F176*H176*K176*$AZ$10)</f>
        <v>0</v>
      </c>
      <c r="BA176" s="63"/>
      <c r="BB176" s="64">
        <f t="shared" ref="BB176:BB181" si="500">SUM(BA176*E176*F176*H176*K176*$BB$10)</f>
        <v>0</v>
      </c>
      <c r="BC176" s="63"/>
      <c r="BD176" s="64">
        <f t="shared" ref="BD176:BD181" si="501">SUM(BC176*E176*F176*H176*K176*$BD$10)</f>
        <v>0</v>
      </c>
      <c r="BE176" s="63"/>
      <c r="BF176" s="64">
        <f t="shared" ref="BF176:BF181" si="502">SUM(BE176*E176*F176*H176*K176*$BF$10)</f>
        <v>0</v>
      </c>
      <c r="BG176" s="63"/>
      <c r="BH176" s="64">
        <f t="shared" ref="BH176:BH181" si="503">SUM(BG176*E176*F176*H176*K176*$BH$10)</f>
        <v>0</v>
      </c>
      <c r="BI176" s="63"/>
      <c r="BJ176" s="64">
        <f t="shared" ref="BJ176:BJ181" si="504">BI176*E176*F176*H176*K176*$BJ$10</f>
        <v>0</v>
      </c>
      <c r="BK176" s="63"/>
      <c r="BL176" s="64">
        <f t="shared" ref="BL176:BL181" si="505">BK176*E176*F176*H176*K176*$BL$10</f>
        <v>0</v>
      </c>
      <c r="BM176" s="63"/>
      <c r="BN176" s="64">
        <f t="shared" ref="BN176:BN181" si="506">BM176*E176*F176*H176*K176*$BN$10</f>
        <v>0</v>
      </c>
      <c r="BO176" s="63"/>
      <c r="BP176" s="64">
        <f t="shared" ref="BP176:BP181" si="507">SUM(BO176*E176*F176*H176*K176*$BP$10)</f>
        <v>0</v>
      </c>
      <c r="BQ176" s="63"/>
      <c r="BR176" s="64">
        <f t="shared" ref="BR176:BR181" si="508">SUM(BQ176*E176*F176*H176*K176*$BR$10)</f>
        <v>0</v>
      </c>
      <c r="BS176" s="63"/>
      <c r="BT176" s="64">
        <f t="shared" ref="BT176:BT181" si="509">SUM(BS176*E176*F176*H176*K176*$BT$10)</f>
        <v>0</v>
      </c>
      <c r="BU176" s="63"/>
      <c r="BV176" s="64">
        <f t="shared" ref="BV176:BV181" si="510">SUM(BU176*E176*F176*H176*K176*$BV$10)</f>
        <v>0</v>
      </c>
      <c r="BW176" s="63"/>
      <c r="BX176" s="64">
        <f t="shared" ref="BX176:BX181" si="511">SUM(BW176*E176*F176*H176*K176*$BX$10)</f>
        <v>0</v>
      </c>
      <c r="BY176" s="67"/>
      <c r="BZ176" s="68">
        <f t="shared" ref="BZ176:BZ181" si="512">BY176*E176*F176*H176*K176*$BZ$10</f>
        <v>0</v>
      </c>
      <c r="CA176" s="63">
        <v>0</v>
      </c>
      <c r="CB176" s="64">
        <f t="shared" ref="CB176:CB181" si="513">SUM(CA176*E176*F176*H176*K176*$CB$10)</f>
        <v>0</v>
      </c>
      <c r="CC176" s="65">
        <v>0</v>
      </c>
      <c r="CD176" s="64">
        <f t="shared" ref="CD176:CD181" si="514">SUM(CC176*E176*F176*H176*K176*$CD$10)</f>
        <v>0</v>
      </c>
      <c r="CE176" s="63">
        <v>0</v>
      </c>
      <c r="CF176" s="64">
        <f t="shared" ref="CF176:CF181" si="515">SUM(CE176*E176*F176*H176*K176*$CF$10)</f>
        <v>0</v>
      </c>
      <c r="CG176" s="63">
        <v>0</v>
      </c>
      <c r="CH176" s="64">
        <f t="shared" ref="CH176:CH181" si="516">SUM(CG176*E176*F176*H176*K176*$CH$10)</f>
        <v>0</v>
      </c>
      <c r="CI176" s="63">
        <v>0</v>
      </c>
      <c r="CJ176" s="64">
        <f t="shared" ref="CJ176:CJ181" si="517">CI176*E176*F176*H176*K176*$CJ$10</f>
        <v>0</v>
      </c>
      <c r="CK176" s="63"/>
      <c r="CL176" s="64">
        <f t="shared" ref="CL176:CL181" si="518">SUM(CK176*E176*F176*H176*K176*$CL$10)</f>
        <v>0</v>
      </c>
      <c r="CM176" s="65">
        <v>0</v>
      </c>
      <c r="CN176" s="64">
        <f t="shared" ref="CN176:CN181" si="519">SUM(CM176*E176*F176*H176*L176*$CN$10)</f>
        <v>0</v>
      </c>
      <c r="CO176" s="63">
        <v>0</v>
      </c>
      <c r="CP176" s="64">
        <f t="shared" ref="CP176:CP181" si="520">SUM(CO176*E176*F176*H176*L176*$CP$10)</f>
        <v>0</v>
      </c>
      <c r="CQ176" s="63">
        <v>0</v>
      </c>
      <c r="CR176" s="64">
        <f t="shared" ref="CR176:CR181" si="521">SUM(CQ176*E176*F176*H176*L176*$CR$10)</f>
        <v>0</v>
      </c>
      <c r="CS176" s="65">
        <v>0</v>
      </c>
      <c r="CT176" s="64">
        <f t="shared" ref="CT176:CT181" si="522">SUM(CS176*E176*F176*H176*L176*$CT$10)</f>
        <v>0</v>
      </c>
      <c r="CU176" s="65">
        <v>0</v>
      </c>
      <c r="CV176" s="64">
        <f t="shared" ref="CV176:CV181" si="523">SUM(CU176*E176*F176*H176*L176*$CV$10)</f>
        <v>0</v>
      </c>
      <c r="CW176" s="65"/>
      <c r="CX176" s="64">
        <f t="shared" ref="CX176:CX181" si="524">SUM(CW176*E176*F176*H176*L176*$CX$10)</f>
        <v>0</v>
      </c>
      <c r="CY176" s="63"/>
      <c r="CZ176" s="64">
        <f t="shared" ref="CZ176:CZ181" si="525">SUM(CY176*E176*F176*H176*L176*$CZ$10)</f>
        <v>0</v>
      </c>
      <c r="DA176" s="63"/>
      <c r="DB176" s="64">
        <f t="shared" ref="DB176:DB181" si="526">SUM(DA176*E176*F176*H176*L176*$DB$10)</f>
        <v>0</v>
      </c>
      <c r="DC176" s="63">
        <v>0</v>
      </c>
      <c r="DD176" s="64">
        <f t="shared" ref="DD176:DD181" si="527">SUM(DC176*E176*F176*H176*L176*$DD$10)</f>
        <v>0</v>
      </c>
      <c r="DE176" s="65">
        <v>0</v>
      </c>
      <c r="DF176" s="64">
        <f t="shared" ref="DF176:DF181" si="528">SUM(DE176*E176*F176*H176*L176*$DF$10)</f>
        <v>0</v>
      </c>
      <c r="DG176" s="63"/>
      <c r="DH176" s="64">
        <f t="shared" ref="DH176:DH181" si="529">SUM(DG176*E176*F176*H176*L176*$DH$10)</f>
        <v>0</v>
      </c>
      <c r="DI176" s="63">
        <v>0</v>
      </c>
      <c r="DJ176" s="64">
        <f t="shared" ref="DJ176:DJ181" si="530">SUM(DI176*E176*F176*H176*L176*$DJ$10)</f>
        <v>0</v>
      </c>
      <c r="DK176" s="63">
        <v>0</v>
      </c>
      <c r="DL176" s="64">
        <f t="shared" ref="DL176:DL181" si="531">SUM(DK176*E176*F176*H176*L176*$DL$10)</f>
        <v>0</v>
      </c>
      <c r="DM176" s="63"/>
      <c r="DN176" s="65">
        <f t="shared" ref="DN176:DN181" si="532">SUM(DM176*E176*F176*H176*L176*$DN$10)</f>
        <v>0</v>
      </c>
      <c r="DO176" s="63"/>
      <c r="DP176" s="64">
        <f t="shared" ref="DP176:DP181" si="533">SUM(DO176*E176*F176*H176*L176*$DP$10)</f>
        <v>0</v>
      </c>
      <c r="DQ176" s="63"/>
      <c r="DR176" s="64">
        <f t="shared" ref="DR176:DR181" si="534">DQ176*E176*F176*H176*L176*$DR$10</f>
        <v>0</v>
      </c>
      <c r="DS176" s="63"/>
      <c r="DT176" s="64">
        <f t="shared" ref="DT176:DT181" si="535">SUM(DS176*E176*F176*H176*L176*$DT$10)</f>
        <v>0</v>
      </c>
      <c r="DU176" s="63">
        <v>0</v>
      </c>
      <c r="DV176" s="64">
        <f t="shared" ref="DV176:DV181" si="536">SUM(DU176*E176*F176*H176*L176*$DV$10)</f>
        <v>0</v>
      </c>
      <c r="DW176" s="63">
        <v>0</v>
      </c>
      <c r="DX176" s="64">
        <f t="shared" ref="DX176:DX181" si="537">SUM(DW176*E176*F176*H176*M176*$DX$10)</f>
        <v>0</v>
      </c>
      <c r="DY176" s="63"/>
      <c r="DZ176" s="64">
        <f t="shared" ref="DZ176:DZ181" si="538">SUM(DY176*E176*F176*H176*N176*$DZ$10)</f>
        <v>0</v>
      </c>
      <c r="EA176" s="63"/>
      <c r="EB176" s="64">
        <f t="shared" ref="EB176:EB181" si="539">SUM(EA176*E176*F176*H176*K176*$EB$10)</f>
        <v>0</v>
      </c>
      <c r="EC176" s="63"/>
      <c r="ED176" s="64">
        <f t="shared" ref="ED176:ED181" si="540">SUM(EC176*E176*F176*H176*K176*$ED$10)</f>
        <v>0</v>
      </c>
      <c r="EE176" s="63"/>
      <c r="EF176" s="64">
        <f t="shared" ref="EF176:EF181" si="541">SUM(EE176*E176*F176*H176*K176*$EF$10)</f>
        <v>0</v>
      </c>
      <c r="EG176" s="63"/>
      <c r="EH176" s="64">
        <f t="shared" ref="EH176:EH181" si="542">SUM(EG176*E176*F176*H176*K176*$EH$10)</f>
        <v>0</v>
      </c>
      <c r="EI176" s="63"/>
      <c r="EJ176" s="64">
        <f t="shared" ref="EJ176:EJ181" si="543">EI176*E176*F176*H176*K176*$EJ$10</f>
        <v>0</v>
      </c>
      <c r="EK176" s="63"/>
      <c r="EL176" s="64">
        <f t="shared" ref="EL176:EL181" si="544">EK176*E176*F176*H176*K176*$EL$10</f>
        <v>0</v>
      </c>
      <c r="EM176" s="63"/>
      <c r="EN176" s="64"/>
      <c r="EO176" s="69"/>
      <c r="EP176" s="69"/>
      <c r="EQ176" s="70">
        <f t="shared" ref="EQ176:ER181" si="545"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2</v>
      </c>
      <c r="ER176" s="70">
        <f t="shared" si="545"/>
        <v>34678.671999999999</v>
      </c>
    </row>
    <row r="177" spans="1:148" s="1" customFormat="1" ht="30" customHeight="1" x14ac:dyDescent="0.25">
      <c r="A177" s="55"/>
      <c r="B177" s="55">
        <v>136</v>
      </c>
      <c r="C177" s="56" t="s">
        <v>485</v>
      </c>
      <c r="D177" s="130" t="s">
        <v>486</v>
      </c>
      <c r="E177" s="58">
        <v>13916</v>
      </c>
      <c r="F177" s="59">
        <v>0.75</v>
      </c>
      <c r="G177" s="60"/>
      <c r="H177" s="61">
        <v>1</v>
      </c>
      <c r="I177" s="107"/>
      <c r="J177" s="107"/>
      <c r="K177" s="101">
        <v>1.4</v>
      </c>
      <c r="L177" s="101">
        <v>1.68</v>
      </c>
      <c r="M177" s="101">
        <v>2.23</v>
      </c>
      <c r="N177" s="104">
        <v>2.57</v>
      </c>
      <c r="O177" s="63"/>
      <c r="P177" s="64">
        <f t="shared" si="482"/>
        <v>0</v>
      </c>
      <c r="Q177" s="105">
        <v>96</v>
      </c>
      <c r="R177" s="64">
        <f t="shared" si="483"/>
        <v>1402732.7999999998</v>
      </c>
      <c r="S177" s="65">
        <v>70</v>
      </c>
      <c r="T177" s="65">
        <f t="shared" si="484"/>
        <v>1022825.9999999999</v>
      </c>
      <c r="U177" s="63"/>
      <c r="V177" s="64">
        <f t="shared" si="485"/>
        <v>0</v>
      </c>
      <c r="W177" s="63"/>
      <c r="X177" s="65">
        <f t="shared" si="486"/>
        <v>0</v>
      </c>
      <c r="Y177" s="63"/>
      <c r="Z177" s="64">
        <f t="shared" si="487"/>
        <v>0</v>
      </c>
      <c r="AA177" s="65">
        <v>5</v>
      </c>
      <c r="AB177" s="64">
        <f t="shared" si="488"/>
        <v>73059</v>
      </c>
      <c r="AC177" s="64"/>
      <c r="AD177" s="64"/>
      <c r="AE177" s="65"/>
      <c r="AF177" s="64">
        <f t="shared" si="489"/>
        <v>0</v>
      </c>
      <c r="AG177" s="65">
        <v>300</v>
      </c>
      <c r="AH177" s="64">
        <f t="shared" si="490"/>
        <v>5260248</v>
      </c>
      <c r="AI177" s="65"/>
      <c r="AJ177" s="64">
        <f t="shared" si="491"/>
        <v>0</v>
      </c>
      <c r="AK177" s="63">
        <v>310</v>
      </c>
      <c r="AL177" s="64">
        <f t="shared" si="492"/>
        <v>4529658</v>
      </c>
      <c r="AM177" s="65"/>
      <c r="AN177" s="65">
        <f t="shared" si="493"/>
        <v>0</v>
      </c>
      <c r="AO177" s="63"/>
      <c r="AP177" s="64">
        <f t="shared" si="494"/>
        <v>0</v>
      </c>
      <c r="AQ177" s="108"/>
      <c r="AR177" s="64">
        <f t="shared" si="495"/>
        <v>0</v>
      </c>
      <c r="AS177" s="65"/>
      <c r="AT177" s="64">
        <f t="shared" si="496"/>
        <v>0</v>
      </c>
      <c r="AU177" s="65"/>
      <c r="AV177" s="64">
        <f t="shared" si="497"/>
        <v>0</v>
      </c>
      <c r="AW177" s="63"/>
      <c r="AX177" s="64">
        <f t="shared" si="498"/>
        <v>0</v>
      </c>
      <c r="AY177" s="63">
        <v>745</v>
      </c>
      <c r="AZ177" s="65">
        <f t="shared" si="499"/>
        <v>10885791</v>
      </c>
      <c r="BA177" s="63">
        <v>500</v>
      </c>
      <c r="BB177" s="64">
        <f t="shared" si="500"/>
        <v>7305900</v>
      </c>
      <c r="BC177" s="63"/>
      <c r="BD177" s="64">
        <f t="shared" si="501"/>
        <v>0</v>
      </c>
      <c r="BE177" s="63"/>
      <c r="BF177" s="64">
        <f t="shared" si="502"/>
        <v>0</v>
      </c>
      <c r="BG177" s="63"/>
      <c r="BH177" s="64">
        <f t="shared" si="503"/>
        <v>0</v>
      </c>
      <c r="BI177" s="63"/>
      <c r="BJ177" s="64">
        <f t="shared" si="504"/>
        <v>0</v>
      </c>
      <c r="BK177" s="63"/>
      <c r="BL177" s="64">
        <f t="shared" si="505"/>
        <v>0</v>
      </c>
      <c r="BM177" s="63"/>
      <c r="BN177" s="64">
        <f t="shared" si="506"/>
        <v>0</v>
      </c>
      <c r="BO177" s="63">
        <v>10</v>
      </c>
      <c r="BP177" s="64">
        <f t="shared" si="507"/>
        <v>146118</v>
      </c>
      <c r="BQ177" s="63"/>
      <c r="BR177" s="64">
        <f t="shared" si="508"/>
        <v>0</v>
      </c>
      <c r="BS177" s="63"/>
      <c r="BT177" s="64">
        <f t="shared" si="509"/>
        <v>0</v>
      </c>
      <c r="BU177" s="63">
        <v>36</v>
      </c>
      <c r="BV177" s="64">
        <f t="shared" si="510"/>
        <v>526024.79999999993</v>
      </c>
      <c r="BW177" s="63"/>
      <c r="BX177" s="64">
        <f t="shared" si="511"/>
        <v>0</v>
      </c>
      <c r="BY177" s="67"/>
      <c r="BZ177" s="68">
        <f t="shared" si="512"/>
        <v>0</v>
      </c>
      <c r="CA177" s="63"/>
      <c r="CB177" s="64">
        <f t="shared" si="513"/>
        <v>0</v>
      </c>
      <c r="CC177" s="65"/>
      <c r="CD177" s="64">
        <f t="shared" si="514"/>
        <v>0</v>
      </c>
      <c r="CE177" s="63"/>
      <c r="CF177" s="64">
        <f t="shared" si="515"/>
        <v>0</v>
      </c>
      <c r="CG177" s="63"/>
      <c r="CH177" s="64">
        <f t="shared" si="516"/>
        <v>0</v>
      </c>
      <c r="CI177" s="63"/>
      <c r="CJ177" s="64">
        <f t="shared" si="517"/>
        <v>0</v>
      </c>
      <c r="CK177" s="63">
        <v>240</v>
      </c>
      <c r="CL177" s="64">
        <f t="shared" si="518"/>
        <v>3506832</v>
      </c>
      <c r="CM177" s="65"/>
      <c r="CN177" s="64">
        <f t="shared" si="519"/>
        <v>0</v>
      </c>
      <c r="CO177" s="63"/>
      <c r="CP177" s="64">
        <f t="shared" si="520"/>
        <v>0</v>
      </c>
      <c r="CQ177" s="63"/>
      <c r="CR177" s="64">
        <f t="shared" si="521"/>
        <v>0</v>
      </c>
      <c r="CS177" s="65"/>
      <c r="CT177" s="64">
        <f t="shared" si="522"/>
        <v>0</v>
      </c>
      <c r="CU177" s="65"/>
      <c r="CV177" s="64">
        <f t="shared" si="523"/>
        <v>0</v>
      </c>
      <c r="CW177" s="65"/>
      <c r="CX177" s="64">
        <f t="shared" si="524"/>
        <v>0</v>
      </c>
      <c r="CY177" s="63"/>
      <c r="CZ177" s="64">
        <f t="shared" si="525"/>
        <v>0</v>
      </c>
      <c r="DA177" s="63"/>
      <c r="DB177" s="64">
        <f t="shared" si="526"/>
        <v>0</v>
      </c>
      <c r="DC177" s="63"/>
      <c r="DD177" s="64">
        <f t="shared" si="527"/>
        <v>0</v>
      </c>
      <c r="DE177" s="65">
        <v>24</v>
      </c>
      <c r="DF177" s="64">
        <f t="shared" si="528"/>
        <v>420819.83999999997</v>
      </c>
      <c r="DG177" s="63">
        <v>40</v>
      </c>
      <c r="DH177" s="64">
        <f t="shared" si="529"/>
        <v>701366.4</v>
      </c>
      <c r="DI177" s="63"/>
      <c r="DJ177" s="64">
        <f t="shared" si="530"/>
        <v>0</v>
      </c>
      <c r="DK177" s="63"/>
      <c r="DL177" s="64">
        <f t="shared" si="531"/>
        <v>0</v>
      </c>
      <c r="DM177" s="63"/>
      <c r="DN177" s="65">
        <f t="shared" si="532"/>
        <v>0</v>
      </c>
      <c r="DO177" s="63"/>
      <c r="DP177" s="64">
        <f t="shared" si="533"/>
        <v>0</v>
      </c>
      <c r="DQ177" s="63"/>
      <c r="DR177" s="64">
        <f t="shared" si="534"/>
        <v>0</v>
      </c>
      <c r="DS177" s="63"/>
      <c r="DT177" s="64">
        <f t="shared" si="535"/>
        <v>0</v>
      </c>
      <c r="DU177" s="63"/>
      <c r="DV177" s="64">
        <f t="shared" si="536"/>
        <v>0</v>
      </c>
      <c r="DW177" s="63"/>
      <c r="DX177" s="64">
        <f t="shared" si="537"/>
        <v>0</v>
      </c>
      <c r="DY177" s="63"/>
      <c r="DZ177" s="64">
        <f t="shared" si="538"/>
        <v>0</v>
      </c>
      <c r="EA177" s="63"/>
      <c r="EB177" s="64">
        <f t="shared" si="539"/>
        <v>0</v>
      </c>
      <c r="EC177" s="63"/>
      <c r="ED177" s="64">
        <f t="shared" si="540"/>
        <v>0</v>
      </c>
      <c r="EE177" s="63"/>
      <c r="EF177" s="64">
        <f t="shared" si="541"/>
        <v>0</v>
      </c>
      <c r="EG177" s="63"/>
      <c r="EH177" s="64">
        <f t="shared" si="542"/>
        <v>0</v>
      </c>
      <c r="EI177" s="63"/>
      <c r="EJ177" s="64">
        <f t="shared" si="543"/>
        <v>0</v>
      </c>
      <c r="EK177" s="63"/>
      <c r="EL177" s="64">
        <f t="shared" si="544"/>
        <v>0</v>
      </c>
      <c r="EM177" s="63"/>
      <c r="EN177" s="64"/>
      <c r="EO177" s="69"/>
      <c r="EP177" s="69"/>
      <c r="EQ177" s="70">
        <f t="shared" si="545"/>
        <v>2376</v>
      </c>
      <c r="ER177" s="70">
        <f t="shared" si="545"/>
        <v>35781375.840000004</v>
      </c>
    </row>
    <row r="178" spans="1:148" s="1" customFormat="1" ht="30" customHeight="1" x14ac:dyDescent="0.25">
      <c r="A178" s="55"/>
      <c r="B178" s="55">
        <v>137</v>
      </c>
      <c r="C178" s="56" t="s">
        <v>487</v>
      </c>
      <c r="D178" s="130" t="s">
        <v>488</v>
      </c>
      <c r="E178" s="58">
        <v>13916</v>
      </c>
      <c r="F178" s="102">
        <v>1</v>
      </c>
      <c r="G178" s="60"/>
      <c r="H178" s="61">
        <v>1</v>
      </c>
      <c r="I178" s="107"/>
      <c r="J178" s="107"/>
      <c r="K178" s="101">
        <v>1.4</v>
      </c>
      <c r="L178" s="101">
        <v>1.68</v>
      </c>
      <c r="M178" s="101">
        <v>2.23</v>
      </c>
      <c r="N178" s="104">
        <v>2.57</v>
      </c>
      <c r="O178" s="63"/>
      <c r="P178" s="64">
        <f t="shared" si="482"/>
        <v>0</v>
      </c>
      <c r="Q178" s="105">
        <v>38</v>
      </c>
      <c r="R178" s="64">
        <f t="shared" si="483"/>
        <v>740331.2</v>
      </c>
      <c r="S178" s="65">
        <v>27</v>
      </c>
      <c r="T178" s="65">
        <f t="shared" si="484"/>
        <v>526024.79999999993</v>
      </c>
      <c r="U178" s="63"/>
      <c r="V178" s="64">
        <f t="shared" si="485"/>
        <v>0</v>
      </c>
      <c r="W178" s="63"/>
      <c r="X178" s="65">
        <f t="shared" si="486"/>
        <v>0</v>
      </c>
      <c r="Y178" s="63"/>
      <c r="Z178" s="64">
        <f t="shared" si="487"/>
        <v>0</v>
      </c>
      <c r="AA178" s="65">
        <v>40</v>
      </c>
      <c r="AB178" s="64">
        <f t="shared" si="488"/>
        <v>779296</v>
      </c>
      <c r="AC178" s="64"/>
      <c r="AD178" s="64"/>
      <c r="AE178" s="65"/>
      <c r="AF178" s="64">
        <f t="shared" si="489"/>
        <v>0</v>
      </c>
      <c r="AG178" s="65">
        <v>30</v>
      </c>
      <c r="AH178" s="64">
        <f t="shared" si="490"/>
        <v>701366.4</v>
      </c>
      <c r="AI178" s="65"/>
      <c r="AJ178" s="64">
        <f t="shared" si="491"/>
        <v>0</v>
      </c>
      <c r="AK178" s="63">
        <v>280</v>
      </c>
      <c r="AL178" s="64">
        <f t="shared" si="492"/>
        <v>5455072</v>
      </c>
      <c r="AM178" s="65"/>
      <c r="AN178" s="65">
        <f t="shared" si="493"/>
        <v>0</v>
      </c>
      <c r="AO178" s="63"/>
      <c r="AP178" s="64">
        <f t="shared" si="494"/>
        <v>0</v>
      </c>
      <c r="AQ178" s="108"/>
      <c r="AR178" s="64">
        <f t="shared" si="495"/>
        <v>0</v>
      </c>
      <c r="AS178" s="65"/>
      <c r="AT178" s="64">
        <f t="shared" si="496"/>
        <v>0</v>
      </c>
      <c r="AU178" s="65"/>
      <c r="AV178" s="64">
        <f t="shared" si="497"/>
        <v>0</v>
      </c>
      <c r="AW178" s="63"/>
      <c r="AX178" s="64">
        <f t="shared" si="498"/>
        <v>0</v>
      </c>
      <c r="AY178" s="63">
        <v>781</v>
      </c>
      <c r="AZ178" s="65">
        <f t="shared" si="499"/>
        <v>15215754.399999999</v>
      </c>
      <c r="BA178" s="63">
        <v>160</v>
      </c>
      <c r="BB178" s="64">
        <f t="shared" si="500"/>
        <v>3117184</v>
      </c>
      <c r="BC178" s="63"/>
      <c r="BD178" s="64">
        <f t="shared" si="501"/>
        <v>0</v>
      </c>
      <c r="BE178" s="63"/>
      <c r="BF178" s="64">
        <f t="shared" si="502"/>
        <v>0</v>
      </c>
      <c r="BG178" s="63"/>
      <c r="BH178" s="64">
        <f t="shared" si="503"/>
        <v>0</v>
      </c>
      <c r="BI178" s="63"/>
      <c r="BJ178" s="64">
        <f t="shared" si="504"/>
        <v>0</v>
      </c>
      <c r="BK178" s="63"/>
      <c r="BL178" s="64">
        <f t="shared" si="505"/>
        <v>0</v>
      </c>
      <c r="BM178" s="63"/>
      <c r="BN178" s="64">
        <f t="shared" si="506"/>
        <v>0</v>
      </c>
      <c r="BO178" s="63">
        <v>30</v>
      </c>
      <c r="BP178" s="64">
        <f t="shared" si="507"/>
        <v>584472</v>
      </c>
      <c r="BQ178" s="63"/>
      <c r="BR178" s="64">
        <f t="shared" si="508"/>
        <v>0</v>
      </c>
      <c r="BS178" s="63"/>
      <c r="BT178" s="64">
        <f t="shared" si="509"/>
        <v>0</v>
      </c>
      <c r="BU178" s="63">
        <v>10</v>
      </c>
      <c r="BV178" s="64">
        <f t="shared" si="510"/>
        <v>194824</v>
      </c>
      <c r="BW178" s="63"/>
      <c r="BX178" s="64">
        <f t="shared" si="511"/>
        <v>0</v>
      </c>
      <c r="BY178" s="67"/>
      <c r="BZ178" s="68">
        <f t="shared" si="512"/>
        <v>0</v>
      </c>
      <c r="CA178" s="63"/>
      <c r="CB178" s="64">
        <f t="shared" si="513"/>
        <v>0</v>
      </c>
      <c r="CC178" s="65"/>
      <c r="CD178" s="64">
        <f t="shared" si="514"/>
        <v>0</v>
      </c>
      <c r="CE178" s="63"/>
      <c r="CF178" s="64">
        <f t="shared" si="515"/>
        <v>0</v>
      </c>
      <c r="CG178" s="63"/>
      <c r="CH178" s="64">
        <f t="shared" si="516"/>
        <v>0</v>
      </c>
      <c r="CI178" s="63"/>
      <c r="CJ178" s="64">
        <f t="shared" si="517"/>
        <v>0</v>
      </c>
      <c r="CK178" s="63">
        <v>220</v>
      </c>
      <c r="CL178" s="64">
        <f t="shared" si="518"/>
        <v>4286128</v>
      </c>
      <c r="CM178" s="65"/>
      <c r="CN178" s="64">
        <f t="shared" si="519"/>
        <v>0</v>
      </c>
      <c r="CO178" s="63"/>
      <c r="CP178" s="64">
        <f t="shared" si="520"/>
        <v>0</v>
      </c>
      <c r="CQ178" s="63"/>
      <c r="CR178" s="64">
        <f t="shared" si="521"/>
        <v>0</v>
      </c>
      <c r="CS178" s="65"/>
      <c r="CT178" s="64">
        <f t="shared" si="522"/>
        <v>0</v>
      </c>
      <c r="CU178" s="65"/>
      <c r="CV178" s="64">
        <f t="shared" si="523"/>
        <v>0</v>
      </c>
      <c r="CW178" s="65"/>
      <c r="CX178" s="64">
        <f t="shared" si="524"/>
        <v>0</v>
      </c>
      <c r="CY178" s="63"/>
      <c r="CZ178" s="64">
        <f t="shared" si="525"/>
        <v>0</v>
      </c>
      <c r="DA178" s="63"/>
      <c r="DB178" s="64">
        <f t="shared" si="526"/>
        <v>0</v>
      </c>
      <c r="DC178" s="63"/>
      <c r="DD178" s="64">
        <f t="shared" si="527"/>
        <v>0</v>
      </c>
      <c r="DE178" s="65"/>
      <c r="DF178" s="64">
        <f t="shared" si="528"/>
        <v>0</v>
      </c>
      <c r="DG178" s="63"/>
      <c r="DH178" s="64">
        <f t="shared" si="529"/>
        <v>0</v>
      </c>
      <c r="DI178" s="63"/>
      <c r="DJ178" s="64">
        <f t="shared" si="530"/>
        <v>0</v>
      </c>
      <c r="DK178" s="63"/>
      <c r="DL178" s="64">
        <f t="shared" si="531"/>
        <v>0</v>
      </c>
      <c r="DM178" s="63"/>
      <c r="DN178" s="65">
        <f t="shared" si="532"/>
        <v>0</v>
      </c>
      <c r="DO178" s="63"/>
      <c r="DP178" s="64">
        <f t="shared" si="533"/>
        <v>0</v>
      </c>
      <c r="DQ178" s="63"/>
      <c r="DR178" s="64">
        <f t="shared" si="534"/>
        <v>0</v>
      </c>
      <c r="DS178" s="63"/>
      <c r="DT178" s="64">
        <f t="shared" si="535"/>
        <v>0</v>
      </c>
      <c r="DU178" s="63"/>
      <c r="DV178" s="64">
        <f t="shared" si="536"/>
        <v>0</v>
      </c>
      <c r="DW178" s="63"/>
      <c r="DX178" s="64">
        <f t="shared" si="537"/>
        <v>0</v>
      </c>
      <c r="DY178" s="63"/>
      <c r="DZ178" s="64">
        <f t="shared" si="538"/>
        <v>0</v>
      </c>
      <c r="EA178" s="63"/>
      <c r="EB178" s="64">
        <f t="shared" si="539"/>
        <v>0</v>
      </c>
      <c r="EC178" s="63"/>
      <c r="ED178" s="64">
        <f t="shared" si="540"/>
        <v>0</v>
      </c>
      <c r="EE178" s="63"/>
      <c r="EF178" s="64">
        <f t="shared" si="541"/>
        <v>0</v>
      </c>
      <c r="EG178" s="63"/>
      <c r="EH178" s="64">
        <f t="shared" si="542"/>
        <v>0</v>
      </c>
      <c r="EI178" s="63"/>
      <c r="EJ178" s="64">
        <f t="shared" si="543"/>
        <v>0</v>
      </c>
      <c r="EK178" s="63"/>
      <c r="EL178" s="64">
        <f t="shared" si="544"/>
        <v>0</v>
      </c>
      <c r="EM178" s="63"/>
      <c r="EN178" s="64"/>
      <c r="EO178" s="69"/>
      <c r="EP178" s="69"/>
      <c r="EQ178" s="70">
        <f t="shared" si="545"/>
        <v>1616</v>
      </c>
      <c r="ER178" s="70">
        <f t="shared" si="545"/>
        <v>31600452.799999997</v>
      </c>
    </row>
    <row r="179" spans="1:148" s="110" customFormat="1" ht="30" customHeight="1" x14ac:dyDescent="0.25">
      <c r="A179" s="55"/>
      <c r="B179" s="55">
        <v>138</v>
      </c>
      <c r="C179" s="56" t="s">
        <v>489</v>
      </c>
      <c r="D179" s="130" t="s">
        <v>490</v>
      </c>
      <c r="E179" s="58">
        <v>13916</v>
      </c>
      <c r="F179" s="59">
        <v>4.34</v>
      </c>
      <c r="G179" s="60"/>
      <c r="H179" s="61">
        <v>1</v>
      </c>
      <c r="I179" s="107"/>
      <c r="J179" s="107"/>
      <c r="K179" s="101">
        <v>1.4</v>
      </c>
      <c r="L179" s="101">
        <v>1.68</v>
      </c>
      <c r="M179" s="101">
        <v>2.23</v>
      </c>
      <c r="N179" s="104">
        <v>2.57</v>
      </c>
      <c r="O179" s="63"/>
      <c r="P179" s="64">
        <f t="shared" si="482"/>
        <v>0</v>
      </c>
      <c r="Q179" s="105"/>
      <c r="R179" s="64">
        <f t="shared" si="483"/>
        <v>0</v>
      </c>
      <c r="S179" s="65">
        <v>0</v>
      </c>
      <c r="T179" s="65">
        <f t="shared" si="484"/>
        <v>0</v>
      </c>
      <c r="U179" s="63"/>
      <c r="V179" s="64">
        <f t="shared" si="485"/>
        <v>0</v>
      </c>
      <c r="W179" s="63"/>
      <c r="X179" s="65">
        <f t="shared" si="486"/>
        <v>0</v>
      </c>
      <c r="Y179" s="63"/>
      <c r="Z179" s="64">
        <f t="shared" si="487"/>
        <v>0</v>
      </c>
      <c r="AA179" s="65"/>
      <c r="AB179" s="64">
        <f t="shared" si="488"/>
        <v>0</v>
      </c>
      <c r="AC179" s="64"/>
      <c r="AD179" s="64"/>
      <c r="AE179" s="65"/>
      <c r="AF179" s="64">
        <f t="shared" si="489"/>
        <v>0</v>
      </c>
      <c r="AG179" s="65">
        <v>10</v>
      </c>
      <c r="AH179" s="64">
        <f t="shared" si="490"/>
        <v>1014643.392</v>
      </c>
      <c r="AI179" s="65"/>
      <c r="AJ179" s="64">
        <f t="shared" si="491"/>
        <v>0</v>
      </c>
      <c r="AK179" s="63"/>
      <c r="AL179" s="64">
        <f t="shared" si="492"/>
        <v>0</v>
      </c>
      <c r="AM179" s="65"/>
      <c r="AN179" s="65">
        <f t="shared" si="493"/>
        <v>0</v>
      </c>
      <c r="AO179" s="63"/>
      <c r="AP179" s="64">
        <f t="shared" si="494"/>
        <v>0</v>
      </c>
      <c r="AQ179" s="118"/>
      <c r="AR179" s="64">
        <f t="shared" si="495"/>
        <v>0</v>
      </c>
      <c r="AS179" s="65"/>
      <c r="AT179" s="64">
        <f t="shared" si="496"/>
        <v>0</v>
      </c>
      <c r="AU179" s="65"/>
      <c r="AV179" s="64">
        <f t="shared" si="497"/>
        <v>0</v>
      </c>
      <c r="AW179" s="63"/>
      <c r="AX179" s="64">
        <f t="shared" si="498"/>
        <v>0</v>
      </c>
      <c r="AY179" s="63">
        <v>1</v>
      </c>
      <c r="AZ179" s="65">
        <f t="shared" si="499"/>
        <v>84553.615999999995</v>
      </c>
      <c r="BA179" s="63"/>
      <c r="BB179" s="64">
        <f t="shared" si="500"/>
        <v>0</v>
      </c>
      <c r="BC179" s="63"/>
      <c r="BD179" s="64">
        <f t="shared" si="501"/>
        <v>0</v>
      </c>
      <c r="BE179" s="63"/>
      <c r="BF179" s="64">
        <f t="shared" si="502"/>
        <v>0</v>
      </c>
      <c r="BG179" s="63"/>
      <c r="BH179" s="64">
        <f t="shared" si="503"/>
        <v>0</v>
      </c>
      <c r="BI179" s="63"/>
      <c r="BJ179" s="64">
        <f t="shared" si="504"/>
        <v>0</v>
      </c>
      <c r="BK179" s="63"/>
      <c r="BL179" s="64">
        <f t="shared" si="505"/>
        <v>0</v>
      </c>
      <c r="BM179" s="63"/>
      <c r="BN179" s="64">
        <f t="shared" si="506"/>
        <v>0</v>
      </c>
      <c r="BO179" s="63"/>
      <c r="BP179" s="64">
        <f t="shared" si="507"/>
        <v>0</v>
      </c>
      <c r="BQ179" s="63"/>
      <c r="BR179" s="64">
        <f t="shared" si="508"/>
        <v>0</v>
      </c>
      <c r="BS179" s="63"/>
      <c r="BT179" s="64">
        <f t="shared" si="509"/>
        <v>0</v>
      </c>
      <c r="BU179" s="63"/>
      <c r="BV179" s="64">
        <f t="shared" si="510"/>
        <v>0</v>
      </c>
      <c r="BW179" s="63"/>
      <c r="BX179" s="64">
        <f t="shared" si="511"/>
        <v>0</v>
      </c>
      <c r="BY179" s="67"/>
      <c r="BZ179" s="68">
        <f t="shared" si="512"/>
        <v>0</v>
      </c>
      <c r="CA179" s="63"/>
      <c r="CB179" s="64">
        <f t="shared" si="513"/>
        <v>0</v>
      </c>
      <c r="CC179" s="65"/>
      <c r="CD179" s="64">
        <f t="shared" si="514"/>
        <v>0</v>
      </c>
      <c r="CE179" s="63"/>
      <c r="CF179" s="64">
        <f t="shared" si="515"/>
        <v>0</v>
      </c>
      <c r="CG179" s="63"/>
      <c r="CH179" s="64">
        <f t="shared" si="516"/>
        <v>0</v>
      </c>
      <c r="CI179" s="63"/>
      <c r="CJ179" s="64">
        <f t="shared" si="517"/>
        <v>0</v>
      </c>
      <c r="CK179" s="63"/>
      <c r="CL179" s="64">
        <f t="shared" si="518"/>
        <v>0</v>
      </c>
      <c r="CM179" s="65"/>
      <c r="CN179" s="64">
        <f t="shared" si="519"/>
        <v>0</v>
      </c>
      <c r="CO179" s="63"/>
      <c r="CP179" s="64">
        <f t="shared" si="520"/>
        <v>0</v>
      </c>
      <c r="CQ179" s="63"/>
      <c r="CR179" s="64">
        <f t="shared" si="521"/>
        <v>0</v>
      </c>
      <c r="CS179" s="65"/>
      <c r="CT179" s="64">
        <f t="shared" si="522"/>
        <v>0</v>
      </c>
      <c r="CU179" s="65"/>
      <c r="CV179" s="64">
        <f t="shared" si="523"/>
        <v>0</v>
      </c>
      <c r="CW179" s="65"/>
      <c r="CX179" s="64">
        <f t="shared" si="524"/>
        <v>0</v>
      </c>
      <c r="CY179" s="63"/>
      <c r="CZ179" s="64">
        <f t="shared" si="525"/>
        <v>0</v>
      </c>
      <c r="DA179" s="63"/>
      <c r="DB179" s="64">
        <f t="shared" si="526"/>
        <v>0</v>
      </c>
      <c r="DC179" s="63"/>
      <c r="DD179" s="64">
        <f t="shared" si="527"/>
        <v>0</v>
      </c>
      <c r="DE179" s="65"/>
      <c r="DF179" s="64">
        <f t="shared" si="528"/>
        <v>0</v>
      </c>
      <c r="DG179" s="63"/>
      <c r="DH179" s="64">
        <f t="shared" si="529"/>
        <v>0</v>
      </c>
      <c r="DI179" s="63"/>
      <c r="DJ179" s="64">
        <f t="shared" si="530"/>
        <v>0</v>
      </c>
      <c r="DK179" s="63"/>
      <c r="DL179" s="64">
        <f t="shared" si="531"/>
        <v>0</v>
      </c>
      <c r="DM179" s="63"/>
      <c r="DN179" s="65">
        <f t="shared" si="532"/>
        <v>0</v>
      </c>
      <c r="DO179" s="63"/>
      <c r="DP179" s="64">
        <f t="shared" si="533"/>
        <v>0</v>
      </c>
      <c r="DQ179" s="63"/>
      <c r="DR179" s="64">
        <f t="shared" si="534"/>
        <v>0</v>
      </c>
      <c r="DS179" s="63"/>
      <c r="DT179" s="64">
        <f t="shared" si="535"/>
        <v>0</v>
      </c>
      <c r="DU179" s="63"/>
      <c r="DV179" s="64">
        <f t="shared" si="536"/>
        <v>0</v>
      </c>
      <c r="DW179" s="63"/>
      <c r="DX179" s="64">
        <f t="shared" si="537"/>
        <v>0</v>
      </c>
      <c r="DY179" s="63"/>
      <c r="DZ179" s="64">
        <f t="shared" si="538"/>
        <v>0</v>
      </c>
      <c r="EA179" s="118"/>
      <c r="EB179" s="64">
        <f t="shared" si="539"/>
        <v>0</v>
      </c>
      <c r="EC179" s="63"/>
      <c r="ED179" s="64">
        <f t="shared" si="540"/>
        <v>0</v>
      </c>
      <c r="EE179" s="63"/>
      <c r="EF179" s="64">
        <f t="shared" si="541"/>
        <v>0</v>
      </c>
      <c r="EG179" s="63"/>
      <c r="EH179" s="64">
        <f t="shared" si="542"/>
        <v>0</v>
      </c>
      <c r="EI179" s="63"/>
      <c r="EJ179" s="64">
        <f t="shared" si="543"/>
        <v>0</v>
      </c>
      <c r="EK179" s="63"/>
      <c r="EL179" s="64">
        <f t="shared" si="544"/>
        <v>0</v>
      </c>
      <c r="EM179" s="63"/>
      <c r="EN179" s="64"/>
      <c r="EO179" s="69"/>
      <c r="EP179" s="69"/>
      <c r="EQ179" s="70">
        <f t="shared" si="545"/>
        <v>11</v>
      </c>
      <c r="ER179" s="70">
        <f t="shared" si="545"/>
        <v>1099197.0079999999</v>
      </c>
    </row>
    <row r="180" spans="1:148" s="1" customFormat="1" ht="30" customHeight="1" x14ac:dyDescent="0.25">
      <c r="A180" s="55"/>
      <c r="B180" s="55">
        <v>139</v>
      </c>
      <c r="C180" s="56" t="s">
        <v>491</v>
      </c>
      <c r="D180" s="131" t="s">
        <v>492</v>
      </c>
      <c r="E180" s="58">
        <v>13916</v>
      </c>
      <c r="F180" s="59">
        <v>1.29</v>
      </c>
      <c r="G180" s="60"/>
      <c r="H180" s="61">
        <v>1</v>
      </c>
      <c r="I180" s="107"/>
      <c r="J180" s="107"/>
      <c r="K180" s="101">
        <v>1.4</v>
      </c>
      <c r="L180" s="101">
        <v>1.68</v>
      </c>
      <c r="M180" s="101">
        <v>2.23</v>
      </c>
      <c r="N180" s="104">
        <v>2.57</v>
      </c>
      <c r="O180" s="63"/>
      <c r="P180" s="64">
        <f t="shared" si="482"/>
        <v>0</v>
      </c>
      <c r="Q180" s="105"/>
      <c r="R180" s="64">
        <f t="shared" si="483"/>
        <v>0</v>
      </c>
      <c r="S180" s="65">
        <v>17</v>
      </c>
      <c r="T180" s="65">
        <f t="shared" si="484"/>
        <v>427249.03200000001</v>
      </c>
      <c r="U180" s="63"/>
      <c r="V180" s="64">
        <f t="shared" si="485"/>
        <v>0</v>
      </c>
      <c r="W180" s="63"/>
      <c r="X180" s="65">
        <f t="shared" si="486"/>
        <v>0</v>
      </c>
      <c r="Y180" s="63"/>
      <c r="Z180" s="64">
        <f t="shared" si="487"/>
        <v>0</v>
      </c>
      <c r="AA180" s="65"/>
      <c r="AB180" s="64">
        <f t="shared" si="488"/>
        <v>0</v>
      </c>
      <c r="AC180" s="64"/>
      <c r="AD180" s="64"/>
      <c r="AE180" s="65"/>
      <c r="AF180" s="64">
        <f t="shared" si="489"/>
        <v>0</v>
      </c>
      <c r="AG180" s="65"/>
      <c r="AH180" s="64">
        <f t="shared" si="490"/>
        <v>0</v>
      </c>
      <c r="AI180" s="65"/>
      <c r="AJ180" s="64">
        <f t="shared" si="491"/>
        <v>0</v>
      </c>
      <c r="AK180" s="63"/>
      <c r="AL180" s="64">
        <f t="shared" si="492"/>
        <v>0</v>
      </c>
      <c r="AM180" s="65"/>
      <c r="AN180" s="65">
        <f t="shared" si="493"/>
        <v>0</v>
      </c>
      <c r="AO180" s="63"/>
      <c r="AP180" s="64">
        <f t="shared" si="494"/>
        <v>0</v>
      </c>
      <c r="AQ180" s="63"/>
      <c r="AR180" s="64">
        <f t="shared" si="495"/>
        <v>0</v>
      </c>
      <c r="AS180" s="65"/>
      <c r="AT180" s="64">
        <f t="shared" si="496"/>
        <v>0</v>
      </c>
      <c r="AU180" s="65"/>
      <c r="AV180" s="64">
        <f t="shared" si="497"/>
        <v>0</v>
      </c>
      <c r="AW180" s="63"/>
      <c r="AX180" s="64">
        <f t="shared" si="498"/>
        <v>0</v>
      </c>
      <c r="AY180" s="63"/>
      <c r="AZ180" s="65">
        <f t="shared" si="499"/>
        <v>0</v>
      </c>
      <c r="BA180" s="63"/>
      <c r="BB180" s="64">
        <f t="shared" si="500"/>
        <v>0</v>
      </c>
      <c r="BC180" s="63"/>
      <c r="BD180" s="64">
        <f t="shared" si="501"/>
        <v>0</v>
      </c>
      <c r="BE180" s="63"/>
      <c r="BF180" s="64">
        <f t="shared" si="502"/>
        <v>0</v>
      </c>
      <c r="BG180" s="63"/>
      <c r="BH180" s="64">
        <f t="shared" si="503"/>
        <v>0</v>
      </c>
      <c r="BI180" s="63"/>
      <c r="BJ180" s="64">
        <f t="shared" si="504"/>
        <v>0</v>
      </c>
      <c r="BK180" s="63"/>
      <c r="BL180" s="64">
        <f t="shared" si="505"/>
        <v>0</v>
      </c>
      <c r="BM180" s="63"/>
      <c r="BN180" s="64">
        <f t="shared" si="506"/>
        <v>0</v>
      </c>
      <c r="BO180" s="63"/>
      <c r="BP180" s="64">
        <f t="shared" si="507"/>
        <v>0</v>
      </c>
      <c r="BQ180" s="63"/>
      <c r="BR180" s="64">
        <f t="shared" si="508"/>
        <v>0</v>
      </c>
      <c r="BS180" s="63"/>
      <c r="BT180" s="64">
        <f t="shared" si="509"/>
        <v>0</v>
      </c>
      <c r="BU180" s="63"/>
      <c r="BV180" s="64">
        <f t="shared" si="510"/>
        <v>0</v>
      </c>
      <c r="BW180" s="63"/>
      <c r="BX180" s="64">
        <f t="shared" si="511"/>
        <v>0</v>
      </c>
      <c r="BY180" s="67"/>
      <c r="BZ180" s="68">
        <f t="shared" si="512"/>
        <v>0</v>
      </c>
      <c r="CA180" s="63"/>
      <c r="CB180" s="64">
        <f t="shared" si="513"/>
        <v>0</v>
      </c>
      <c r="CC180" s="65"/>
      <c r="CD180" s="64">
        <f t="shared" si="514"/>
        <v>0</v>
      </c>
      <c r="CE180" s="63"/>
      <c r="CF180" s="64">
        <f t="shared" si="515"/>
        <v>0</v>
      </c>
      <c r="CG180" s="63"/>
      <c r="CH180" s="64">
        <f t="shared" si="516"/>
        <v>0</v>
      </c>
      <c r="CI180" s="63"/>
      <c r="CJ180" s="64">
        <f t="shared" si="517"/>
        <v>0</v>
      </c>
      <c r="CK180" s="63"/>
      <c r="CL180" s="64">
        <f t="shared" si="518"/>
        <v>0</v>
      </c>
      <c r="CM180" s="65"/>
      <c r="CN180" s="64">
        <f t="shared" si="519"/>
        <v>0</v>
      </c>
      <c r="CO180" s="63"/>
      <c r="CP180" s="64">
        <f t="shared" si="520"/>
        <v>0</v>
      </c>
      <c r="CQ180" s="63"/>
      <c r="CR180" s="64">
        <f t="shared" si="521"/>
        <v>0</v>
      </c>
      <c r="CS180" s="65"/>
      <c r="CT180" s="64">
        <f t="shared" si="522"/>
        <v>0</v>
      </c>
      <c r="CU180" s="65"/>
      <c r="CV180" s="64">
        <f t="shared" si="523"/>
        <v>0</v>
      </c>
      <c r="CW180" s="65"/>
      <c r="CX180" s="64">
        <f t="shared" si="524"/>
        <v>0</v>
      </c>
      <c r="CY180" s="63"/>
      <c r="CZ180" s="64">
        <f t="shared" si="525"/>
        <v>0</v>
      </c>
      <c r="DA180" s="63"/>
      <c r="DB180" s="64">
        <f t="shared" si="526"/>
        <v>0</v>
      </c>
      <c r="DC180" s="63"/>
      <c r="DD180" s="64">
        <f t="shared" si="527"/>
        <v>0</v>
      </c>
      <c r="DE180" s="65"/>
      <c r="DF180" s="64">
        <f t="shared" si="528"/>
        <v>0</v>
      </c>
      <c r="DG180" s="63"/>
      <c r="DH180" s="64">
        <f t="shared" si="529"/>
        <v>0</v>
      </c>
      <c r="DI180" s="63"/>
      <c r="DJ180" s="64">
        <f t="shared" si="530"/>
        <v>0</v>
      </c>
      <c r="DK180" s="63"/>
      <c r="DL180" s="64">
        <f t="shared" si="531"/>
        <v>0</v>
      </c>
      <c r="DM180" s="63"/>
      <c r="DN180" s="65">
        <f t="shared" si="532"/>
        <v>0</v>
      </c>
      <c r="DO180" s="63"/>
      <c r="DP180" s="64">
        <f t="shared" si="533"/>
        <v>0</v>
      </c>
      <c r="DQ180" s="63"/>
      <c r="DR180" s="64">
        <f t="shared" si="534"/>
        <v>0</v>
      </c>
      <c r="DS180" s="63"/>
      <c r="DT180" s="64">
        <f t="shared" si="535"/>
        <v>0</v>
      </c>
      <c r="DU180" s="63"/>
      <c r="DV180" s="64">
        <f t="shared" si="536"/>
        <v>0</v>
      </c>
      <c r="DW180" s="63"/>
      <c r="DX180" s="64">
        <f t="shared" si="537"/>
        <v>0</v>
      </c>
      <c r="DY180" s="63"/>
      <c r="DZ180" s="64">
        <f t="shared" si="538"/>
        <v>0</v>
      </c>
      <c r="EA180" s="63"/>
      <c r="EB180" s="64">
        <f t="shared" si="539"/>
        <v>0</v>
      </c>
      <c r="EC180" s="63"/>
      <c r="ED180" s="64">
        <f t="shared" si="540"/>
        <v>0</v>
      </c>
      <c r="EE180" s="63"/>
      <c r="EF180" s="64">
        <f t="shared" si="541"/>
        <v>0</v>
      </c>
      <c r="EG180" s="63"/>
      <c r="EH180" s="64">
        <f t="shared" si="542"/>
        <v>0</v>
      </c>
      <c r="EI180" s="63"/>
      <c r="EJ180" s="64">
        <f t="shared" si="543"/>
        <v>0</v>
      </c>
      <c r="EK180" s="63"/>
      <c r="EL180" s="64">
        <f t="shared" si="544"/>
        <v>0</v>
      </c>
      <c r="EM180" s="63"/>
      <c r="EN180" s="64"/>
      <c r="EO180" s="69"/>
      <c r="EP180" s="69"/>
      <c r="EQ180" s="70">
        <f t="shared" si="545"/>
        <v>17</v>
      </c>
      <c r="ER180" s="70">
        <f t="shared" si="545"/>
        <v>427249.03200000001</v>
      </c>
    </row>
    <row r="181" spans="1:148" s="110" customFormat="1" ht="16.5" customHeight="1" x14ac:dyDescent="0.25">
      <c r="A181" s="55"/>
      <c r="B181" s="55">
        <v>140</v>
      </c>
      <c r="C181" s="56" t="s">
        <v>493</v>
      </c>
      <c r="D181" s="131" t="s">
        <v>494</v>
      </c>
      <c r="E181" s="58">
        <v>13916</v>
      </c>
      <c r="F181" s="59">
        <v>2.6</v>
      </c>
      <c r="G181" s="60"/>
      <c r="H181" s="133">
        <v>0.9</v>
      </c>
      <c r="I181" s="185"/>
      <c r="J181" s="107"/>
      <c r="K181" s="101">
        <v>1.4</v>
      </c>
      <c r="L181" s="101">
        <v>1.68</v>
      </c>
      <c r="M181" s="101">
        <v>2.23</v>
      </c>
      <c r="N181" s="104">
        <v>2.57</v>
      </c>
      <c r="O181" s="108"/>
      <c r="P181" s="64">
        <f t="shared" si="482"/>
        <v>0</v>
      </c>
      <c r="Q181" s="105"/>
      <c r="R181" s="64">
        <f t="shared" si="483"/>
        <v>0</v>
      </c>
      <c r="S181" s="105">
        <v>80</v>
      </c>
      <c r="T181" s="65">
        <f t="shared" si="484"/>
        <v>3647105.2800000003</v>
      </c>
      <c r="U181" s="108"/>
      <c r="V181" s="64">
        <f t="shared" si="485"/>
        <v>0</v>
      </c>
      <c r="W181" s="108"/>
      <c r="X181" s="65">
        <f t="shared" si="486"/>
        <v>0</v>
      </c>
      <c r="Y181" s="108"/>
      <c r="Z181" s="64">
        <f t="shared" si="487"/>
        <v>0</v>
      </c>
      <c r="AA181" s="105">
        <v>1</v>
      </c>
      <c r="AB181" s="64">
        <f t="shared" si="488"/>
        <v>45588.815999999999</v>
      </c>
      <c r="AC181" s="115"/>
      <c r="AD181" s="115"/>
      <c r="AE181" s="105"/>
      <c r="AF181" s="64">
        <f t="shared" si="489"/>
        <v>0</v>
      </c>
      <c r="AG181" s="105"/>
      <c r="AH181" s="64">
        <f t="shared" si="490"/>
        <v>0</v>
      </c>
      <c r="AI181" s="105"/>
      <c r="AJ181" s="64">
        <f t="shared" si="491"/>
        <v>0</v>
      </c>
      <c r="AK181" s="108">
        <v>65</v>
      </c>
      <c r="AL181" s="64">
        <f t="shared" si="492"/>
        <v>2963273.04</v>
      </c>
      <c r="AM181" s="105"/>
      <c r="AN181" s="65">
        <f t="shared" si="493"/>
        <v>0</v>
      </c>
      <c r="AO181" s="108"/>
      <c r="AP181" s="64">
        <f t="shared" si="494"/>
        <v>0</v>
      </c>
      <c r="AQ181" s="118"/>
      <c r="AR181" s="64">
        <f t="shared" si="495"/>
        <v>0</v>
      </c>
      <c r="AS181" s="105"/>
      <c r="AT181" s="64">
        <f t="shared" si="496"/>
        <v>0</v>
      </c>
      <c r="AU181" s="105"/>
      <c r="AV181" s="64">
        <f t="shared" si="497"/>
        <v>0</v>
      </c>
      <c r="AW181" s="108"/>
      <c r="AX181" s="64">
        <f t="shared" si="498"/>
        <v>0</v>
      </c>
      <c r="AY181" s="108">
        <v>15</v>
      </c>
      <c r="AZ181" s="65">
        <f t="shared" si="499"/>
        <v>683832.24</v>
      </c>
      <c r="BA181" s="108">
        <v>60</v>
      </c>
      <c r="BB181" s="64">
        <f t="shared" si="500"/>
        <v>2735328.96</v>
      </c>
      <c r="BC181" s="108"/>
      <c r="BD181" s="64">
        <f t="shared" si="501"/>
        <v>0</v>
      </c>
      <c r="BE181" s="108"/>
      <c r="BF181" s="64">
        <f t="shared" si="502"/>
        <v>0</v>
      </c>
      <c r="BG181" s="108"/>
      <c r="BH181" s="64">
        <f t="shared" si="503"/>
        <v>0</v>
      </c>
      <c r="BI181" s="108"/>
      <c r="BJ181" s="64">
        <f t="shared" si="504"/>
        <v>0</v>
      </c>
      <c r="BK181" s="108"/>
      <c r="BL181" s="64">
        <f t="shared" si="505"/>
        <v>0</v>
      </c>
      <c r="BM181" s="108"/>
      <c r="BN181" s="64">
        <f t="shared" si="506"/>
        <v>0</v>
      </c>
      <c r="BO181" s="108"/>
      <c r="BP181" s="64">
        <f t="shared" si="507"/>
        <v>0</v>
      </c>
      <c r="BQ181" s="108"/>
      <c r="BR181" s="64">
        <f t="shared" si="508"/>
        <v>0</v>
      </c>
      <c r="BS181" s="108"/>
      <c r="BT181" s="64">
        <f t="shared" si="509"/>
        <v>0</v>
      </c>
      <c r="BU181" s="108"/>
      <c r="BV181" s="64">
        <f t="shared" si="510"/>
        <v>0</v>
      </c>
      <c r="BW181" s="108"/>
      <c r="BX181" s="64">
        <f t="shared" si="511"/>
        <v>0</v>
      </c>
      <c r="BY181" s="116"/>
      <c r="BZ181" s="68">
        <f t="shared" si="512"/>
        <v>0</v>
      </c>
      <c r="CA181" s="108"/>
      <c r="CB181" s="64">
        <f t="shared" si="513"/>
        <v>0</v>
      </c>
      <c r="CC181" s="105"/>
      <c r="CD181" s="64">
        <f t="shared" si="514"/>
        <v>0</v>
      </c>
      <c r="CE181" s="108"/>
      <c r="CF181" s="64">
        <f t="shared" si="515"/>
        <v>0</v>
      </c>
      <c r="CG181" s="108"/>
      <c r="CH181" s="64">
        <f t="shared" si="516"/>
        <v>0</v>
      </c>
      <c r="CI181" s="108"/>
      <c r="CJ181" s="64">
        <f t="shared" si="517"/>
        <v>0</v>
      </c>
      <c r="CK181" s="147"/>
      <c r="CL181" s="64">
        <f t="shared" si="518"/>
        <v>0</v>
      </c>
      <c r="CM181" s="105"/>
      <c r="CN181" s="64">
        <f t="shared" si="519"/>
        <v>0</v>
      </c>
      <c r="CO181" s="108"/>
      <c r="CP181" s="64">
        <f t="shared" si="520"/>
        <v>0</v>
      </c>
      <c r="CQ181" s="108"/>
      <c r="CR181" s="64">
        <f t="shared" si="521"/>
        <v>0</v>
      </c>
      <c r="CS181" s="105"/>
      <c r="CT181" s="64">
        <f t="shared" si="522"/>
        <v>0</v>
      </c>
      <c r="CU181" s="105"/>
      <c r="CV181" s="64">
        <f t="shared" si="523"/>
        <v>0</v>
      </c>
      <c r="CW181" s="105"/>
      <c r="CX181" s="64">
        <f t="shared" si="524"/>
        <v>0</v>
      </c>
      <c r="CY181" s="108"/>
      <c r="CZ181" s="64">
        <f t="shared" si="525"/>
        <v>0</v>
      </c>
      <c r="DA181" s="108"/>
      <c r="DB181" s="64">
        <f t="shared" si="526"/>
        <v>0</v>
      </c>
      <c r="DC181" s="108"/>
      <c r="DD181" s="64">
        <f t="shared" si="527"/>
        <v>0</v>
      </c>
      <c r="DE181" s="105"/>
      <c r="DF181" s="64">
        <f t="shared" si="528"/>
        <v>0</v>
      </c>
      <c r="DG181" s="108"/>
      <c r="DH181" s="64">
        <f t="shared" si="529"/>
        <v>0</v>
      </c>
      <c r="DI181" s="108"/>
      <c r="DJ181" s="64">
        <f t="shared" si="530"/>
        <v>0</v>
      </c>
      <c r="DK181" s="108"/>
      <c r="DL181" s="64">
        <f t="shared" si="531"/>
        <v>0</v>
      </c>
      <c r="DM181" s="63"/>
      <c r="DN181" s="65">
        <f t="shared" si="532"/>
        <v>0</v>
      </c>
      <c r="DO181" s="108"/>
      <c r="DP181" s="64">
        <f t="shared" si="533"/>
        <v>0</v>
      </c>
      <c r="DQ181" s="108"/>
      <c r="DR181" s="64">
        <f t="shared" si="534"/>
        <v>0</v>
      </c>
      <c r="DS181" s="108"/>
      <c r="DT181" s="64">
        <f t="shared" si="535"/>
        <v>0</v>
      </c>
      <c r="DU181" s="108"/>
      <c r="DV181" s="64">
        <f t="shared" si="536"/>
        <v>0</v>
      </c>
      <c r="DW181" s="108"/>
      <c r="DX181" s="64">
        <f t="shared" si="537"/>
        <v>0</v>
      </c>
      <c r="DY181" s="108"/>
      <c r="DZ181" s="64">
        <f t="shared" si="538"/>
        <v>0</v>
      </c>
      <c r="EA181" s="118"/>
      <c r="EB181" s="64">
        <f t="shared" si="539"/>
        <v>0</v>
      </c>
      <c r="EC181" s="63"/>
      <c r="ED181" s="64">
        <f t="shared" si="540"/>
        <v>0</v>
      </c>
      <c r="EE181" s="108"/>
      <c r="EF181" s="64">
        <f t="shared" si="541"/>
        <v>0</v>
      </c>
      <c r="EG181" s="63"/>
      <c r="EH181" s="64">
        <f t="shared" si="542"/>
        <v>0</v>
      </c>
      <c r="EI181" s="63"/>
      <c r="EJ181" s="64">
        <f t="shared" si="543"/>
        <v>0</v>
      </c>
      <c r="EK181" s="63"/>
      <c r="EL181" s="64">
        <f t="shared" si="544"/>
        <v>0</v>
      </c>
      <c r="EM181" s="63"/>
      <c r="EN181" s="64"/>
      <c r="EO181" s="69"/>
      <c r="EP181" s="69"/>
      <c r="EQ181" s="70">
        <f t="shared" si="545"/>
        <v>221</v>
      </c>
      <c r="ER181" s="70">
        <f t="shared" si="545"/>
        <v>10075128.335999999</v>
      </c>
    </row>
    <row r="182" spans="1:148" s="110" customFormat="1" ht="15" customHeight="1" x14ac:dyDescent="0.25">
      <c r="A182" s="55">
        <v>32</v>
      </c>
      <c r="B182" s="55"/>
      <c r="C182" s="56" t="s">
        <v>495</v>
      </c>
      <c r="D182" s="186" t="s">
        <v>496</v>
      </c>
      <c r="E182" s="58">
        <v>13916</v>
      </c>
      <c r="F182" s="181"/>
      <c r="G182" s="60"/>
      <c r="H182" s="54"/>
      <c r="I182" s="99"/>
      <c r="J182" s="99"/>
      <c r="K182" s="101">
        <v>1.4</v>
      </c>
      <c r="L182" s="101">
        <v>1.68</v>
      </c>
      <c r="M182" s="101">
        <v>2.23</v>
      </c>
      <c r="N182" s="104">
        <v>2.57</v>
      </c>
      <c r="O182" s="118">
        <f>SUM(O183:O190)</f>
        <v>0</v>
      </c>
      <c r="P182" s="118">
        <f t="shared" ref="P182:CA182" si="546">SUM(P183:P190)</f>
        <v>0</v>
      </c>
      <c r="Q182" s="118">
        <f t="shared" si="546"/>
        <v>0</v>
      </c>
      <c r="R182" s="118">
        <f t="shared" si="546"/>
        <v>0</v>
      </c>
      <c r="S182" s="118">
        <f t="shared" si="546"/>
        <v>1</v>
      </c>
      <c r="T182" s="118">
        <f t="shared" si="546"/>
        <v>63122.976000000002</v>
      </c>
      <c r="U182" s="118">
        <f t="shared" si="546"/>
        <v>0</v>
      </c>
      <c r="V182" s="118">
        <f t="shared" si="546"/>
        <v>0</v>
      </c>
      <c r="W182" s="118">
        <f t="shared" si="546"/>
        <v>0</v>
      </c>
      <c r="X182" s="118">
        <f t="shared" si="546"/>
        <v>0</v>
      </c>
      <c r="Y182" s="118">
        <f t="shared" si="546"/>
        <v>0</v>
      </c>
      <c r="Z182" s="118">
        <f t="shared" si="546"/>
        <v>0</v>
      </c>
      <c r="AA182" s="118">
        <f t="shared" si="546"/>
        <v>4</v>
      </c>
      <c r="AB182" s="118">
        <f t="shared" si="546"/>
        <v>122349.47200000001</v>
      </c>
      <c r="AC182" s="118">
        <f t="shared" si="546"/>
        <v>0</v>
      </c>
      <c r="AD182" s="118">
        <f t="shared" si="546"/>
        <v>0</v>
      </c>
      <c r="AE182" s="118">
        <f t="shared" si="546"/>
        <v>0</v>
      </c>
      <c r="AF182" s="118">
        <f t="shared" si="546"/>
        <v>0</v>
      </c>
      <c r="AG182" s="118">
        <f t="shared" si="546"/>
        <v>0</v>
      </c>
      <c r="AH182" s="118">
        <f t="shared" si="546"/>
        <v>0</v>
      </c>
      <c r="AI182" s="118">
        <f t="shared" si="546"/>
        <v>0</v>
      </c>
      <c r="AJ182" s="118">
        <f t="shared" si="546"/>
        <v>0</v>
      </c>
      <c r="AK182" s="118">
        <f t="shared" si="546"/>
        <v>75</v>
      </c>
      <c r="AL182" s="118">
        <f t="shared" si="546"/>
        <v>4824816.3600000003</v>
      </c>
      <c r="AM182" s="118">
        <f t="shared" si="546"/>
        <v>0</v>
      </c>
      <c r="AN182" s="118">
        <f t="shared" si="546"/>
        <v>0</v>
      </c>
      <c r="AO182" s="118">
        <f t="shared" si="546"/>
        <v>0</v>
      </c>
      <c r="AP182" s="118">
        <f t="shared" si="546"/>
        <v>0</v>
      </c>
      <c r="AQ182" s="118">
        <f t="shared" si="546"/>
        <v>0</v>
      </c>
      <c r="AR182" s="118">
        <f t="shared" si="546"/>
        <v>0</v>
      </c>
      <c r="AS182" s="118">
        <f t="shared" si="546"/>
        <v>0</v>
      </c>
      <c r="AT182" s="118">
        <f t="shared" si="546"/>
        <v>0</v>
      </c>
      <c r="AU182" s="118">
        <f t="shared" si="546"/>
        <v>0</v>
      </c>
      <c r="AV182" s="118">
        <f t="shared" si="546"/>
        <v>0</v>
      </c>
      <c r="AW182" s="118">
        <f t="shared" si="546"/>
        <v>0</v>
      </c>
      <c r="AX182" s="118">
        <f t="shared" si="546"/>
        <v>0</v>
      </c>
      <c r="AY182" s="118">
        <f t="shared" si="546"/>
        <v>9</v>
      </c>
      <c r="AZ182" s="118">
        <f t="shared" si="546"/>
        <v>360619.22399999999</v>
      </c>
      <c r="BA182" s="118">
        <f t="shared" si="546"/>
        <v>0</v>
      </c>
      <c r="BB182" s="118">
        <f t="shared" si="546"/>
        <v>0</v>
      </c>
      <c r="BC182" s="118">
        <f t="shared" si="546"/>
        <v>0</v>
      </c>
      <c r="BD182" s="118">
        <f t="shared" si="546"/>
        <v>0</v>
      </c>
      <c r="BE182" s="118">
        <f t="shared" si="546"/>
        <v>0</v>
      </c>
      <c r="BF182" s="118">
        <f t="shared" si="546"/>
        <v>0</v>
      </c>
      <c r="BG182" s="118">
        <f t="shared" si="546"/>
        <v>0</v>
      </c>
      <c r="BH182" s="118">
        <f t="shared" si="546"/>
        <v>0</v>
      </c>
      <c r="BI182" s="118">
        <f t="shared" si="546"/>
        <v>0</v>
      </c>
      <c r="BJ182" s="118">
        <f t="shared" si="546"/>
        <v>0</v>
      </c>
      <c r="BK182" s="118">
        <f t="shared" si="546"/>
        <v>0</v>
      </c>
      <c r="BL182" s="118">
        <f t="shared" si="546"/>
        <v>0</v>
      </c>
      <c r="BM182" s="118">
        <f t="shared" si="546"/>
        <v>0</v>
      </c>
      <c r="BN182" s="118">
        <f t="shared" si="546"/>
        <v>0</v>
      </c>
      <c r="BO182" s="118">
        <f t="shared" si="546"/>
        <v>0</v>
      </c>
      <c r="BP182" s="118">
        <f t="shared" si="546"/>
        <v>0</v>
      </c>
      <c r="BQ182" s="118">
        <f t="shared" si="546"/>
        <v>0</v>
      </c>
      <c r="BR182" s="118">
        <f t="shared" si="546"/>
        <v>0</v>
      </c>
      <c r="BS182" s="118">
        <f t="shared" si="546"/>
        <v>0</v>
      </c>
      <c r="BT182" s="118">
        <f t="shared" si="546"/>
        <v>0</v>
      </c>
      <c r="BU182" s="118">
        <f t="shared" si="546"/>
        <v>0</v>
      </c>
      <c r="BV182" s="118">
        <f t="shared" si="546"/>
        <v>0</v>
      </c>
      <c r="BW182" s="118">
        <f t="shared" si="546"/>
        <v>0</v>
      </c>
      <c r="BX182" s="118">
        <f t="shared" si="546"/>
        <v>0</v>
      </c>
      <c r="BY182" s="118">
        <f t="shared" si="546"/>
        <v>0</v>
      </c>
      <c r="BZ182" s="118">
        <f t="shared" si="546"/>
        <v>0</v>
      </c>
      <c r="CA182" s="118">
        <f t="shared" si="546"/>
        <v>0</v>
      </c>
      <c r="CB182" s="118">
        <f t="shared" ref="CB182:EM182" si="547">SUM(CB183:CB190)</f>
        <v>0</v>
      </c>
      <c r="CC182" s="118">
        <f t="shared" si="547"/>
        <v>0</v>
      </c>
      <c r="CD182" s="118">
        <f t="shared" si="547"/>
        <v>0</v>
      </c>
      <c r="CE182" s="118">
        <f t="shared" si="547"/>
        <v>0</v>
      </c>
      <c r="CF182" s="118">
        <f t="shared" si="547"/>
        <v>0</v>
      </c>
      <c r="CG182" s="118">
        <f t="shared" si="547"/>
        <v>0</v>
      </c>
      <c r="CH182" s="118">
        <f t="shared" si="547"/>
        <v>0</v>
      </c>
      <c r="CI182" s="118">
        <f t="shared" si="547"/>
        <v>0</v>
      </c>
      <c r="CJ182" s="118">
        <f t="shared" si="547"/>
        <v>0</v>
      </c>
      <c r="CK182" s="118">
        <f t="shared" si="547"/>
        <v>3</v>
      </c>
      <c r="CL182" s="118">
        <f t="shared" si="547"/>
        <v>126830.424</v>
      </c>
      <c r="CM182" s="118">
        <f t="shared" si="547"/>
        <v>0</v>
      </c>
      <c r="CN182" s="118">
        <f t="shared" si="547"/>
        <v>0</v>
      </c>
      <c r="CO182" s="118">
        <f t="shared" si="547"/>
        <v>0</v>
      </c>
      <c r="CP182" s="118">
        <f t="shared" si="547"/>
        <v>0</v>
      </c>
      <c r="CQ182" s="118">
        <f t="shared" si="547"/>
        <v>0</v>
      </c>
      <c r="CR182" s="118">
        <f t="shared" si="547"/>
        <v>0</v>
      </c>
      <c r="CS182" s="118">
        <f t="shared" si="547"/>
        <v>0</v>
      </c>
      <c r="CT182" s="118">
        <f t="shared" si="547"/>
        <v>0</v>
      </c>
      <c r="CU182" s="118">
        <f t="shared" si="547"/>
        <v>0</v>
      </c>
      <c r="CV182" s="118">
        <f t="shared" si="547"/>
        <v>0</v>
      </c>
      <c r="CW182" s="118">
        <f t="shared" si="547"/>
        <v>0</v>
      </c>
      <c r="CX182" s="118">
        <f t="shared" si="547"/>
        <v>0</v>
      </c>
      <c r="CY182" s="118">
        <f t="shared" si="547"/>
        <v>0</v>
      </c>
      <c r="CZ182" s="118">
        <f t="shared" si="547"/>
        <v>0</v>
      </c>
      <c r="DA182" s="118">
        <f t="shared" si="547"/>
        <v>0</v>
      </c>
      <c r="DB182" s="118">
        <f t="shared" si="547"/>
        <v>0</v>
      </c>
      <c r="DC182" s="118">
        <f t="shared" si="547"/>
        <v>0</v>
      </c>
      <c r="DD182" s="118">
        <f t="shared" si="547"/>
        <v>0</v>
      </c>
      <c r="DE182" s="118">
        <f t="shared" si="547"/>
        <v>0</v>
      </c>
      <c r="DF182" s="118">
        <f t="shared" si="547"/>
        <v>0</v>
      </c>
      <c r="DG182" s="118">
        <f t="shared" si="547"/>
        <v>0</v>
      </c>
      <c r="DH182" s="118">
        <f t="shared" si="547"/>
        <v>0</v>
      </c>
      <c r="DI182" s="118">
        <f t="shared" si="547"/>
        <v>0</v>
      </c>
      <c r="DJ182" s="118">
        <f t="shared" si="547"/>
        <v>0</v>
      </c>
      <c r="DK182" s="118">
        <f t="shared" si="547"/>
        <v>0</v>
      </c>
      <c r="DL182" s="118">
        <f t="shared" si="547"/>
        <v>0</v>
      </c>
      <c r="DM182" s="118">
        <f t="shared" si="547"/>
        <v>0</v>
      </c>
      <c r="DN182" s="118">
        <f t="shared" si="547"/>
        <v>0</v>
      </c>
      <c r="DO182" s="118">
        <f t="shared" si="547"/>
        <v>0</v>
      </c>
      <c r="DP182" s="118">
        <f t="shared" si="547"/>
        <v>0</v>
      </c>
      <c r="DQ182" s="118">
        <f t="shared" si="547"/>
        <v>0</v>
      </c>
      <c r="DR182" s="118">
        <f t="shared" si="547"/>
        <v>0</v>
      </c>
      <c r="DS182" s="118">
        <f t="shared" si="547"/>
        <v>0</v>
      </c>
      <c r="DT182" s="118">
        <f t="shared" si="547"/>
        <v>0</v>
      </c>
      <c r="DU182" s="118">
        <f t="shared" si="547"/>
        <v>0</v>
      </c>
      <c r="DV182" s="118">
        <f t="shared" si="547"/>
        <v>0</v>
      </c>
      <c r="DW182" s="118">
        <f t="shared" si="547"/>
        <v>0</v>
      </c>
      <c r="DX182" s="118">
        <f t="shared" si="547"/>
        <v>0</v>
      </c>
      <c r="DY182" s="118">
        <f t="shared" si="547"/>
        <v>0</v>
      </c>
      <c r="DZ182" s="118">
        <f t="shared" si="547"/>
        <v>0</v>
      </c>
      <c r="EA182" s="118">
        <f t="shared" si="547"/>
        <v>0</v>
      </c>
      <c r="EB182" s="118">
        <f t="shared" si="547"/>
        <v>0</v>
      </c>
      <c r="EC182" s="118">
        <f t="shared" si="547"/>
        <v>0</v>
      </c>
      <c r="ED182" s="118">
        <f t="shared" si="547"/>
        <v>0</v>
      </c>
      <c r="EE182" s="118">
        <f t="shared" si="547"/>
        <v>0</v>
      </c>
      <c r="EF182" s="118">
        <f t="shared" si="547"/>
        <v>0</v>
      </c>
      <c r="EG182" s="118">
        <f t="shared" si="547"/>
        <v>0</v>
      </c>
      <c r="EH182" s="118">
        <f t="shared" si="547"/>
        <v>0</v>
      </c>
      <c r="EI182" s="118">
        <f t="shared" si="547"/>
        <v>0</v>
      </c>
      <c r="EJ182" s="118">
        <f t="shared" si="547"/>
        <v>0</v>
      </c>
      <c r="EK182" s="118">
        <f t="shared" si="547"/>
        <v>0</v>
      </c>
      <c r="EL182" s="118">
        <f t="shared" si="547"/>
        <v>0</v>
      </c>
      <c r="EM182" s="118">
        <f t="shared" si="547"/>
        <v>0</v>
      </c>
      <c r="EN182" s="118">
        <f t="shared" ref="EN182:ER182" si="548">SUM(EN183:EN190)</f>
        <v>0</v>
      </c>
      <c r="EO182" s="118"/>
      <c r="EP182" s="118"/>
      <c r="EQ182" s="118">
        <f t="shared" si="548"/>
        <v>92</v>
      </c>
      <c r="ER182" s="118">
        <f t="shared" si="548"/>
        <v>5497738.4560000002</v>
      </c>
    </row>
    <row r="183" spans="1:148" s="1" customFormat="1" ht="30" customHeight="1" x14ac:dyDescent="0.25">
      <c r="A183" s="55"/>
      <c r="B183" s="55">
        <v>141</v>
      </c>
      <c r="C183" s="56" t="s">
        <v>497</v>
      </c>
      <c r="D183" s="131" t="s">
        <v>498</v>
      </c>
      <c r="E183" s="58">
        <v>13916</v>
      </c>
      <c r="F183" s="59">
        <v>2.11</v>
      </c>
      <c r="G183" s="60"/>
      <c r="H183" s="61">
        <v>1</v>
      </c>
      <c r="I183" s="107"/>
      <c r="J183" s="107"/>
      <c r="K183" s="101">
        <v>1.4</v>
      </c>
      <c r="L183" s="101">
        <v>1.68</v>
      </c>
      <c r="M183" s="101">
        <v>2.23</v>
      </c>
      <c r="N183" s="104">
        <v>2.57</v>
      </c>
      <c r="O183" s="108"/>
      <c r="P183" s="64">
        <f t="shared" ref="P183:P190" si="549">O183*E183*F183*H183*K183*$P$10</f>
        <v>0</v>
      </c>
      <c r="Q183" s="105"/>
      <c r="R183" s="64">
        <f t="shared" ref="R183:R190" si="550">Q183*E183*F183*H183*K183*$R$10</f>
        <v>0</v>
      </c>
      <c r="S183" s="105"/>
      <c r="T183" s="65">
        <f t="shared" ref="T183:T190" si="551">S183*E183*F183*H183*K183*$T$10</f>
        <v>0</v>
      </c>
      <c r="U183" s="108"/>
      <c r="V183" s="64">
        <f t="shared" ref="V183:V190" si="552">SUM(U183*E183*F183*H183*K183*$V$10)</f>
        <v>0</v>
      </c>
      <c r="W183" s="108"/>
      <c r="X183" s="65">
        <f t="shared" ref="X183:X190" si="553">SUM(W183*E183*F183*H183*K183*$X$10)</f>
        <v>0</v>
      </c>
      <c r="Y183" s="108"/>
      <c r="Z183" s="64">
        <f t="shared" ref="Z183:Z190" si="554">SUM(Y183*E183*F183*H183*K183*$Z$10)</f>
        <v>0</v>
      </c>
      <c r="AA183" s="105"/>
      <c r="AB183" s="64">
        <f t="shared" ref="AB183:AB190" si="555">SUM(AA183*E183*F183*H183*K183*$AB$10)</f>
        <v>0</v>
      </c>
      <c r="AC183" s="115"/>
      <c r="AD183" s="115"/>
      <c r="AE183" s="105"/>
      <c r="AF183" s="64">
        <f t="shared" ref="AF183:AF190" si="556">SUM(AE183*E183*F183*H183*K183*$AF$10)</f>
        <v>0</v>
      </c>
      <c r="AG183" s="105"/>
      <c r="AH183" s="64">
        <f t="shared" ref="AH183:AH190" si="557">SUM(AG183*E183*F183*H183*L183*$AH$10)</f>
        <v>0</v>
      </c>
      <c r="AI183" s="105"/>
      <c r="AJ183" s="64">
        <f t="shared" ref="AJ183:AJ190" si="558">SUM(AI183*E183*F183*H183*L183*$AJ$10)</f>
        <v>0</v>
      </c>
      <c r="AK183" s="108"/>
      <c r="AL183" s="64">
        <f t="shared" ref="AL183:AL190" si="559">SUM(AK183*E183*F183*H183*K183*$AL$10)</f>
        <v>0</v>
      </c>
      <c r="AM183" s="105"/>
      <c r="AN183" s="65">
        <f t="shared" ref="AN183:AN190" si="560">SUM(AM183*E183*F183*H183*K183*$AN$10)</f>
        <v>0</v>
      </c>
      <c r="AO183" s="108"/>
      <c r="AP183" s="64">
        <f t="shared" ref="AP183:AP190" si="561">SUM(AO183*E183*F183*H183*K183*$AP$10)</f>
        <v>0</v>
      </c>
      <c r="AQ183" s="63"/>
      <c r="AR183" s="64">
        <f t="shared" ref="AR183:AR190" si="562">SUM(AQ183*E183*F183*H183*K183*$AR$10)</f>
        <v>0</v>
      </c>
      <c r="AS183" s="105"/>
      <c r="AT183" s="64">
        <f t="shared" ref="AT183:AT190" si="563">SUM(E183*F183*H183*K183*AS183*$AT$10)</f>
        <v>0</v>
      </c>
      <c r="AU183" s="105"/>
      <c r="AV183" s="64">
        <f t="shared" ref="AV183:AV190" si="564">SUM(AU183*E183*F183*H183*K183*$AV$10)</f>
        <v>0</v>
      </c>
      <c r="AW183" s="108"/>
      <c r="AX183" s="64">
        <f t="shared" ref="AX183:AX190" si="565">SUM(AW183*E183*F183*H183*K183*$AX$10)</f>
        <v>0</v>
      </c>
      <c r="AY183" s="108"/>
      <c r="AZ183" s="65">
        <f t="shared" ref="AZ183:AZ190" si="566">SUM(AY183*E183*F183*H183*K183*$AZ$10)</f>
        <v>0</v>
      </c>
      <c r="BA183" s="108"/>
      <c r="BB183" s="64">
        <f t="shared" ref="BB183:BB190" si="567">SUM(BA183*E183*F183*H183*K183*$BB$10)</f>
        <v>0</v>
      </c>
      <c r="BC183" s="108"/>
      <c r="BD183" s="64">
        <f t="shared" ref="BD183:BD190" si="568">SUM(BC183*E183*F183*H183*K183*$BD$10)</f>
        <v>0</v>
      </c>
      <c r="BE183" s="108"/>
      <c r="BF183" s="64">
        <f t="shared" ref="BF183:BF190" si="569">SUM(BE183*E183*F183*H183*K183*$BF$10)</f>
        <v>0</v>
      </c>
      <c r="BG183" s="108"/>
      <c r="BH183" s="64">
        <f t="shared" ref="BH183:BH190" si="570">SUM(BG183*E183*F183*H183*K183*$BH$10)</f>
        <v>0</v>
      </c>
      <c r="BI183" s="108"/>
      <c r="BJ183" s="64">
        <f t="shared" ref="BJ183:BJ190" si="571">BI183*E183*F183*H183*K183*$BJ$10</f>
        <v>0</v>
      </c>
      <c r="BK183" s="108"/>
      <c r="BL183" s="64">
        <f t="shared" ref="BL183:BL190" si="572">BK183*E183*F183*H183*K183*$BL$10</f>
        <v>0</v>
      </c>
      <c r="BM183" s="108"/>
      <c r="BN183" s="64">
        <f t="shared" ref="BN183:BN190" si="573">BM183*E183*F183*H183*K183*$BN$10</f>
        <v>0</v>
      </c>
      <c r="BO183" s="108"/>
      <c r="BP183" s="64">
        <f t="shared" ref="BP183:BP190" si="574">SUM(BO183*E183*F183*H183*K183*$BP$10)</f>
        <v>0</v>
      </c>
      <c r="BQ183" s="108"/>
      <c r="BR183" s="64">
        <f t="shared" ref="BR183:BR190" si="575">SUM(BQ183*E183*F183*H183*K183*$BR$10)</f>
        <v>0</v>
      </c>
      <c r="BS183" s="108"/>
      <c r="BT183" s="64">
        <f t="shared" ref="BT183:BT190" si="576">SUM(BS183*E183*F183*H183*K183*$BT$10)</f>
        <v>0</v>
      </c>
      <c r="BU183" s="108"/>
      <c r="BV183" s="64">
        <f t="shared" ref="BV183:BV190" si="577">SUM(BU183*E183*F183*H183*K183*$BV$10)</f>
        <v>0</v>
      </c>
      <c r="BW183" s="108"/>
      <c r="BX183" s="64">
        <f t="shared" ref="BX183:BX190" si="578">SUM(BW183*E183*F183*H183*K183*$BX$10)</f>
        <v>0</v>
      </c>
      <c r="BY183" s="116"/>
      <c r="BZ183" s="68">
        <f t="shared" ref="BZ183:BZ190" si="579">BY183*E183*F183*H183*K183*$BZ$10</f>
        <v>0</v>
      </c>
      <c r="CA183" s="108"/>
      <c r="CB183" s="64">
        <f t="shared" ref="CB183:CB190" si="580">SUM(CA183*E183*F183*H183*K183*$CB$10)</f>
        <v>0</v>
      </c>
      <c r="CC183" s="105"/>
      <c r="CD183" s="64">
        <f t="shared" ref="CD183:CD190" si="581">SUM(CC183*E183*F183*H183*K183*$CD$10)</f>
        <v>0</v>
      </c>
      <c r="CE183" s="108"/>
      <c r="CF183" s="64">
        <f t="shared" ref="CF183:CF190" si="582">SUM(CE183*E183*F183*H183*K183*$CF$10)</f>
        <v>0</v>
      </c>
      <c r="CG183" s="108"/>
      <c r="CH183" s="64">
        <f t="shared" ref="CH183:CH190" si="583">SUM(CG183*E183*F183*H183*K183*$CH$10)</f>
        <v>0</v>
      </c>
      <c r="CI183" s="108"/>
      <c r="CJ183" s="64">
        <f t="shared" ref="CJ183:CJ190" si="584">CI183*E183*F183*H183*K183*$CJ$10</f>
        <v>0</v>
      </c>
      <c r="CK183" s="147"/>
      <c r="CL183" s="64">
        <f t="shared" ref="CL183:CL190" si="585">SUM(CK183*E183*F183*H183*K183*$CL$10)</f>
        <v>0</v>
      </c>
      <c r="CM183" s="105"/>
      <c r="CN183" s="64">
        <f t="shared" ref="CN183:CN190" si="586">SUM(CM183*E183*F183*H183*L183*$CN$10)</f>
        <v>0</v>
      </c>
      <c r="CO183" s="108"/>
      <c r="CP183" s="64">
        <f t="shared" ref="CP183:CP190" si="587">SUM(CO183*E183*F183*H183*L183*$CP$10)</f>
        <v>0</v>
      </c>
      <c r="CQ183" s="108"/>
      <c r="CR183" s="64">
        <f t="shared" ref="CR183:CR190" si="588">SUM(CQ183*E183*F183*H183*L183*$CR$10)</f>
        <v>0</v>
      </c>
      <c r="CS183" s="105"/>
      <c r="CT183" s="64">
        <f t="shared" ref="CT183:CT190" si="589">SUM(CS183*E183*F183*H183*L183*$CT$10)</f>
        <v>0</v>
      </c>
      <c r="CU183" s="105"/>
      <c r="CV183" s="64">
        <f t="shared" ref="CV183:CV190" si="590">SUM(CU183*E183*F183*H183*L183*$CV$10)</f>
        <v>0</v>
      </c>
      <c r="CW183" s="105"/>
      <c r="CX183" s="64">
        <f t="shared" ref="CX183:CX190" si="591">SUM(CW183*E183*F183*H183*L183*$CX$10)</f>
        <v>0</v>
      </c>
      <c r="CY183" s="108"/>
      <c r="CZ183" s="64">
        <f t="shared" ref="CZ183:CZ190" si="592">SUM(CY183*E183*F183*H183*L183*$CZ$10)</f>
        <v>0</v>
      </c>
      <c r="DA183" s="108"/>
      <c r="DB183" s="64">
        <f t="shared" ref="DB183:DB190" si="593">SUM(DA183*E183*F183*H183*L183*$DB$10)</f>
        <v>0</v>
      </c>
      <c r="DC183" s="108"/>
      <c r="DD183" s="64">
        <f t="shared" ref="DD183:DD190" si="594">SUM(DC183*E183*F183*H183*L183*$DD$10)</f>
        <v>0</v>
      </c>
      <c r="DE183" s="105"/>
      <c r="DF183" s="64">
        <f t="shared" ref="DF183:DF190" si="595">SUM(DE183*E183*F183*H183*L183*$DF$10)</f>
        <v>0</v>
      </c>
      <c r="DG183" s="108"/>
      <c r="DH183" s="64">
        <f t="shared" ref="DH183:DH190" si="596">SUM(DG183*E183*F183*H183*L183*$DH$10)</f>
        <v>0</v>
      </c>
      <c r="DI183" s="108"/>
      <c r="DJ183" s="64">
        <f t="shared" ref="DJ183:DJ190" si="597">SUM(DI183*E183*F183*H183*L183*$DJ$10)</f>
        <v>0</v>
      </c>
      <c r="DK183" s="108"/>
      <c r="DL183" s="64">
        <f t="shared" ref="DL183:DL190" si="598">SUM(DK183*E183*F183*H183*L183*$DL$10)</f>
        <v>0</v>
      </c>
      <c r="DM183" s="63"/>
      <c r="DN183" s="65">
        <f t="shared" ref="DN183:DN190" si="599">SUM(DM183*E183*F183*H183*L183*$DN$10)</f>
        <v>0</v>
      </c>
      <c r="DO183" s="108"/>
      <c r="DP183" s="64">
        <f t="shared" ref="DP183:DP190" si="600">SUM(DO183*E183*F183*H183*L183*$DP$10)</f>
        <v>0</v>
      </c>
      <c r="DQ183" s="108"/>
      <c r="DR183" s="64">
        <f t="shared" ref="DR183:DR190" si="601">DQ183*E183*F183*H183*L183*$DR$10</f>
        <v>0</v>
      </c>
      <c r="DS183" s="108"/>
      <c r="DT183" s="64">
        <f t="shared" ref="DT183:DT190" si="602">SUM(DS183*E183*F183*H183*L183*$DT$10)</f>
        <v>0</v>
      </c>
      <c r="DU183" s="108"/>
      <c r="DV183" s="64">
        <f t="shared" ref="DV183:DV190" si="603">SUM(DU183*E183*F183*H183*L183*$DV$10)</f>
        <v>0</v>
      </c>
      <c r="DW183" s="108"/>
      <c r="DX183" s="64">
        <f t="shared" ref="DX183:DX190" si="604">SUM(DW183*E183*F183*H183*M183*$DX$10)</f>
        <v>0</v>
      </c>
      <c r="DY183" s="108"/>
      <c r="DZ183" s="64">
        <f t="shared" ref="DZ183:DZ190" si="605">SUM(DY183*E183*F183*H183*N183*$DZ$10)</f>
        <v>0</v>
      </c>
      <c r="EA183" s="63"/>
      <c r="EB183" s="64">
        <f t="shared" ref="EB183:EB190" si="606">SUM(EA183*E183*F183*H183*K183*$EB$10)</f>
        <v>0</v>
      </c>
      <c r="EC183" s="63"/>
      <c r="ED183" s="64">
        <f t="shared" ref="ED183:ED190" si="607">SUM(EC183*E183*F183*H183*K183*$ED$10)</f>
        <v>0</v>
      </c>
      <c r="EE183" s="108"/>
      <c r="EF183" s="64">
        <f t="shared" ref="EF183:EF190" si="608">SUM(EE183*E183*F183*H183*K183*$EF$10)</f>
        <v>0</v>
      </c>
      <c r="EG183" s="63"/>
      <c r="EH183" s="64">
        <f t="shared" ref="EH183:EH190" si="609">SUM(EG183*E183*F183*H183*K183*$EH$10)</f>
        <v>0</v>
      </c>
      <c r="EI183" s="63"/>
      <c r="EJ183" s="64">
        <f t="shared" ref="EJ183:EJ190" si="610">EI183*E183*F183*H183*K183*$EJ$10</f>
        <v>0</v>
      </c>
      <c r="EK183" s="63"/>
      <c r="EL183" s="64">
        <f t="shared" ref="EL183:EL190" si="611">EK183*E183*F183*H183*K183*$EL$10</f>
        <v>0</v>
      </c>
      <c r="EM183" s="63"/>
      <c r="EN183" s="64"/>
      <c r="EO183" s="69"/>
      <c r="EP183" s="69"/>
      <c r="EQ183" s="70">
        <f t="shared" ref="EQ183:ER190" si="612"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183)</f>
        <v>0</v>
      </c>
      <c r="ER183" s="70">
        <f t="shared" si="612"/>
        <v>0</v>
      </c>
    </row>
    <row r="184" spans="1:148" s="1" customFormat="1" ht="30" customHeight="1" x14ac:dyDescent="0.25">
      <c r="A184" s="55"/>
      <c r="B184" s="55">
        <v>142</v>
      </c>
      <c r="C184" s="56" t="s">
        <v>499</v>
      </c>
      <c r="D184" s="131" t="s">
        <v>500</v>
      </c>
      <c r="E184" s="58">
        <v>13916</v>
      </c>
      <c r="F184" s="59">
        <v>3.55</v>
      </c>
      <c r="G184" s="60"/>
      <c r="H184" s="61">
        <v>1</v>
      </c>
      <c r="I184" s="107"/>
      <c r="J184" s="107"/>
      <c r="K184" s="101">
        <v>1.4</v>
      </c>
      <c r="L184" s="101">
        <v>1.68</v>
      </c>
      <c r="M184" s="101">
        <v>2.23</v>
      </c>
      <c r="N184" s="104">
        <v>2.57</v>
      </c>
      <c r="O184" s="108"/>
      <c r="P184" s="64">
        <f t="shared" si="549"/>
        <v>0</v>
      </c>
      <c r="Q184" s="105"/>
      <c r="R184" s="64">
        <f t="shared" si="550"/>
        <v>0</v>
      </c>
      <c r="S184" s="105"/>
      <c r="T184" s="65">
        <f t="shared" si="551"/>
        <v>0</v>
      </c>
      <c r="U184" s="108"/>
      <c r="V184" s="64">
        <f t="shared" si="552"/>
        <v>0</v>
      </c>
      <c r="W184" s="108"/>
      <c r="X184" s="65">
        <f t="shared" si="553"/>
        <v>0</v>
      </c>
      <c r="Y184" s="108"/>
      <c r="Z184" s="64">
        <f t="shared" si="554"/>
        <v>0</v>
      </c>
      <c r="AA184" s="105"/>
      <c r="AB184" s="64">
        <f t="shared" si="555"/>
        <v>0</v>
      </c>
      <c r="AC184" s="115"/>
      <c r="AD184" s="115"/>
      <c r="AE184" s="105"/>
      <c r="AF184" s="64">
        <f t="shared" si="556"/>
        <v>0</v>
      </c>
      <c r="AG184" s="105"/>
      <c r="AH184" s="64">
        <f t="shared" si="557"/>
        <v>0</v>
      </c>
      <c r="AI184" s="105"/>
      <c r="AJ184" s="64">
        <f t="shared" si="558"/>
        <v>0</v>
      </c>
      <c r="AK184" s="108">
        <v>15</v>
      </c>
      <c r="AL184" s="64">
        <f t="shared" si="559"/>
        <v>1037437.7999999999</v>
      </c>
      <c r="AM184" s="105"/>
      <c r="AN184" s="65">
        <f t="shared" si="560"/>
        <v>0</v>
      </c>
      <c r="AO184" s="108"/>
      <c r="AP184" s="64">
        <f t="shared" si="561"/>
        <v>0</v>
      </c>
      <c r="AQ184" s="63"/>
      <c r="AR184" s="64">
        <f t="shared" si="562"/>
        <v>0</v>
      </c>
      <c r="AS184" s="105"/>
      <c r="AT184" s="64">
        <f t="shared" si="563"/>
        <v>0</v>
      </c>
      <c r="AU184" s="105"/>
      <c r="AV184" s="64">
        <f t="shared" si="564"/>
        <v>0</v>
      </c>
      <c r="AW184" s="108"/>
      <c r="AX184" s="64">
        <f t="shared" si="565"/>
        <v>0</v>
      </c>
      <c r="AY184" s="108">
        <v>1</v>
      </c>
      <c r="AZ184" s="65">
        <f t="shared" si="566"/>
        <v>69162.51999999999</v>
      </c>
      <c r="BA184" s="108"/>
      <c r="BB184" s="64">
        <f t="shared" si="567"/>
        <v>0</v>
      </c>
      <c r="BC184" s="108"/>
      <c r="BD184" s="64">
        <f t="shared" si="568"/>
        <v>0</v>
      </c>
      <c r="BE184" s="108"/>
      <c r="BF184" s="64">
        <f t="shared" si="569"/>
        <v>0</v>
      </c>
      <c r="BG184" s="108"/>
      <c r="BH184" s="64">
        <f t="shared" si="570"/>
        <v>0</v>
      </c>
      <c r="BI184" s="108"/>
      <c r="BJ184" s="64">
        <f t="shared" si="571"/>
        <v>0</v>
      </c>
      <c r="BK184" s="108"/>
      <c r="BL184" s="64">
        <f t="shared" si="572"/>
        <v>0</v>
      </c>
      <c r="BM184" s="108"/>
      <c r="BN184" s="64">
        <f t="shared" si="573"/>
        <v>0</v>
      </c>
      <c r="BO184" s="108"/>
      <c r="BP184" s="64">
        <f t="shared" si="574"/>
        <v>0</v>
      </c>
      <c r="BQ184" s="108"/>
      <c r="BR184" s="64">
        <f t="shared" si="575"/>
        <v>0</v>
      </c>
      <c r="BS184" s="108"/>
      <c r="BT184" s="64">
        <f t="shared" si="576"/>
        <v>0</v>
      </c>
      <c r="BU184" s="108"/>
      <c r="BV184" s="64">
        <f t="shared" si="577"/>
        <v>0</v>
      </c>
      <c r="BW184" s="108"/>
      <c r="BX184" s="64">
        <f t="shared" si="578"/>
        <v>0</v>
      </c>
      <c r="BY184" s="116"/>
      <c r="BZ184" s="68">
        <f t="shared" si="579"/>
        <v>0</v>
      </c>
      <c r="CA184" s="108"/>
      <c r="CB184" s="64">
        <f t="shared" si="580"/>
        <v>0</v>
      </c>
      <c r="CC184" s="105"/>
      <c r="CD184" s="64">
        <f t="shared" si="581"/>
        <v>0</v>
      </c>
      <c r="CE184" s="108"/>
      <c r="CF184" s="64">
        <f t="shared" si="582"/>
        <v>0</v>
      </c>
      <c r="CG184" s="108"/>
      <c r="CH184" s="64">
        <f t="shared" si="583"/>
        <v>0</v>
      </c>
      <c r="CI184" s="108"/>
      <c r="CJ184" s="64">
        <f t="shared" si="584"/>
        <v>0</v>
      </c>
      <c r="CK184" s="148"/>
      <c r="CL184" s="64">
        <f t="shared" si="585"/>
        <v>0</v>
      </c>
      <c r="CM184" s="105"/>
      <c r="CN184" s="64">
        <f t="shared" si="586"/>
        <v>0</v>
      </c>
      <c r="CO184" s="108"/>
      <c r="CP184" s="64">
        <f t="shared" si="587"/>
        <v>0</v>
      </c>
      <c r="CQ184" s="108"/>
      <c r="CR184" s="64">
        <f t="shared" si="588"/>
        <v>0</v>
      </c>
      <c r="CS184" s="105"/>
      <c r="CT184" s="64">
        <f t="shared" si="589"/>
        <v>0</v>
      </c>
      <c r="CU184" s="105"/>
      <c r="CV184" s="64">
        <f t="shared" si="590"/>
        <v>0</v>
      </c>
      <c r="CW184" s="105"/>
      <c r="CX184" s="64">
        <f t="shared" si="591"/>
        <v>0</v>
      </c>
      <c r="CY184" s="108"/>
      <c r="CZ184" s="64">
        <f t="shared" si="592"/>
        <v>0</v>
      </c>
      <c r="DA184" s="108"/>
      <c r="DB184" s="64">
        <f t="shared" si="593"/>
        <v>0</v>
      </c>
      <c r="DC184" s="108"/>
      <c r="DD184" s="64">
        <f t="shared" si="594"/>
        <v>0</v>
      </c>
      <c r="DE184" s="105"/>
      <c r="DF184" s="64">
        <f t="shared" si="595"/>
        <v>0</v>
      </c>
      <c r="DG184" s="108"/>
      <c r="DH184" s="64">
        <f t="shared" si="596"/>
        <v>0</v>
      </c>
      <c r="DI184" s="108"/>
      <c r="DJ184" s="64">
        <f t="shared" si="597"/>
        <v>0</v>
      </c>
      <c r="DK184" s="108"/>
      <c r="DL184" s="64">
        <f t="shared" si="598"/>
        <v>0</v>
      </c>
      <c r="DM184" s="63"/>
      <c r="DN184" s="65">
        <f t="shared" si="599"/>
        <v>0</v>
      </c>
      <c r="DO184" s="108"/>
      <c r="DP184" s="64">
        <f t="shared" si="600"/>
        <v>0</v>
      </c>
      <c r="DQ184" s="108"/>
      <c r="DR184" s="64">
        <f t="shared" si="601"/>
        <v>0</v>
      </c>
      <c r="DS184" s="108"/>
      <c r="DT184" s="64">
        <f t="shared" si="602"/>
        <v>0</v>
      </c>
      <c r="DU184" s="108"/>
      <c r="DV184" s="64">
        <f t="shared" si="603"/>
        <v>0</v>
      </c>
      <c r="DW184" s="108"/>
      <c r="DX184" s="64">
        <f t="shared" si="604"/>
        <v>0</v>
      </c>
      <c r="DY184" s="108"/>
      <c r="DZ184" s="64">
        <f t="shared" si="605"/>
        <v>0</v>
      </c>
      <c r="EA184" s="63"/>
      <c r="EB184" s="64">
        <f t="shared" si="606"/>
        <v>0</v>
      </c>
      <c r="EC184" s="63"/>
      <c r="ED184" s="64">
        <f t="shared" si="607"/>
        <v>0</v>
      </c>
      <c r="EE184" s="108"/>
      <c r="EF184" s="64">
        <f t="shared" si="608"/>
        <v>0</v>
      </c>
      <c r="EG184" s="63"/>
      <c r="EH184" s="64">
        <f t="shared" si="609"/>
        <v>0</v>
      </c>
      <c r="EI184" s="63"/>
      <c r="EJ184" s="64">
        <f t="shared" si="610"/>
        <v>0</v>
      </c>
      <c r="EK184" s="63"/>
      <c r="EL184" s="64">
        <f t="shared" si="611"/>
        <v>0</v>
      </c>
      <c r="EM184" s="63"/>
      <c r="EN184" s="64">
        <f>EM184*E184*F184*H184*L184*EN10</f>
        <v>0</v>
      </c>
      <c r="EO184" s="69"/>
      <c r="EP184" s="69"/>
      <c r="EQ184" s="70">
        <f t="shared" si="612"/>
        <v>16</v>
      </c>
      <c r="ER184" s="70">
        <f t="shared" si="612"/>
        <v>1106600.3199999998</v>
      </c>
    </row>
    <row r="185" spans="1:148" s="110" customFormat="1" ht="30" customHeight="1" x14ac:dyDescent="0.25">
      <c r="A185" s="55"/>
      <c r="B185" s="55">
        <v>143</v>
      </c>
      <c r="C185" s="56" t="s">
        <v>501</v>
      </c>
      <c r="D185" s="130" t="s">
        <v>502</v>
      </c>
      <c r="E185" s="58">
        <v>13916</v>
      </c>
      <c r="F185" s="59">
        <v>1.57</v>
      </c>
      <c r="G185" s="60"/>
      <c r="H185" s="61">
        <v>1</v>
      </c>
      <c r="I185" s="107"/>
      <c r="J185" s="107"/>
      <c r="K185" s="101">
        <v>1.4</v>
      </c>
      <c r="L185" s="101">
        <v>1.68</v>
      </c>
      <c r="M185" s="101">
        <v>2.23</v>
      </c>
      <c r="N185" s="104">
        <v>2.57</v>
      </c>
      <c r="O185" s="108"/>
      <c r="P185" s="64">
        <f t="shared" si="549"/>
        <v>0</v>
      </c>
      <c r="Q185" s="65"/>
      <c r="R185" s="64">
        <f t="shared" si="550"/>
        <v>0</v>
      </c>
      <c r="S185" s="105"/>
      <c r="T185" s="65">
        <f t="shared" si="551"/>
        <v>0</v>
      </c>
      <c r="U185" s="108"/>
      <c r="V185" s="64">
        <f t="shared" si="552"/>
        <v>0</v>
      </c>
      <c r="W185" s="108"/>
      <c r="X185" s="65">
        <f t="shared" si="553"/>
        <v>0</v>
      </c>
      <c r="Y185" s="108"/>
      <c r="Z185" s="64">
        <f t="shared" si="554"/>
        <v>0</v>
      </c>
      <c r="AA185" s="105">
        <v>4</v>
      </c>
      <c r="AB185" s="64">
        <f t="shared" si="555"/>
        <v>122349.47200000001</v>
      </c>
      <c r="AC185" s="115"/>
      <c r="AD185" s="115"/>
      <c r="AE185" s="105"/>
      <c r="AF185" s="64">
        <f t="shared" si="556"/>
        <v>0</v>
      </c>
      <c r="AG185" s="105"/>
      <c r="AH185" s="64">
        <f t="shared" si="557"/>
        <v>0</v>
      </c>
      <c r="AI185" s="105"/>
      <c r="AJ185" s="64">
        <f t="shared" si="558"/>
        <v>0</v>
      </c>
      <c r="AK185" s="108"/>
      <c r="AL185" s="64">
        <f t="shared" si="559"/>
        <v>0</v>
      </c>
      <c r="AM185" s="105"/>
      <c r="AN185" s="65">
        <f t="shared" si="560"/>
        <v>0</v>
      </c>
      <c r="AO185" s="108"/>
      <c r="AP185" s="64">
        <f t="shared" si="561"/>
        <v>0</v>
      </c>
      <c r="AQ185" s="109"/>
      <c r="AR185" s="64">
        <f t="shared" si="562"/>
        <v>0</v>
      </c>
      <c r="AS185" s="105"/>
      <c r="AT185" s="64">
        <f t="shared" si="563"/>
        <v>0</v>
      </c>
      <c r="AU185" s="105"/>
      <c r="AV185" s="64">
        <f t="shared" si="564"/>
        <v>0</v>
      </c>
      <c r="AW185" s="108"/>
      <c r="AX185" s="64">
        <f t="shared" si="565"/>
        <v>0</v>
      </c>
      <c r="AY185" s="108">
        <v>4</v>
      </c>
      <c r="AZ185" s="65">
        <f t="shared" si="566"/>
        <v>122349.47200000001</v>
      </c>
      <c r="BA185" s="108"/>
      <c r="BB185" s="64">
        <f t="shared" si="567"/>
        <v>0</v>
      </c>
      <c r="BC185" s="108"/>
      <c r="BD185" s="64">
        <f t="shared" si="568"/>
        <v>0</v>
      </c>
      <c r="BE185" s="108"/>
      <c r="BF185" s="64">
        <f t="shared" si="569"/>
        <v>0</v>
      </c>
      <c r="BG185" s="108"/>
      <c r="BH185" s="64">
        <f t="shared" si="570"/>
        <v>0</v>
      </c>
      <c r="BI185" s="108"/>
      <c r="BJ185" s="64">
        <f t="shared" si="571"/>
        <v>0</v>
      </c>
      <c r="BK185" s="108"/>
      <c r="BL185" s="64">
        <f t="shared" si="572"/>
        <v>0</v>
      </c>
      <c r="BM185" s="108"/>
      <c r="BN185" s="64">
        <f t="shared" si="573"/>
        <v>0</v>
      </c>
      <c r="BO185" s="108"/>
      <c r="BP185" s="64">
        <f t="shared" si="574"/>
        <v>0</v>
      </c>
      <c r="BQ185" s="108"/>
      <c r="BR185" s="64">
        <f t="shared" si="575"/>
        <v>0</v>
      </c>
      <c r="BS185" s="108"/>
      <c r="BT185" s="64">
        <f t="shared" si="576"/>
        <v>0</v>
      </c>
      <c r="BU185" s="108"/>
      <c r="BV185" s="64">
        <f t="shared" si="577"/>
        <v>0</v>
      </c>
      <c r="BW185" s="108"/>
      <c r="BX185" s="64">
        <f t="shared" si="578"/>
        <v>0</v>
      </c>
      <c r="BY185" s="116"/>
      <c r="BZ185" s="68">
        <f t="shared" si="579"/>
        <v>0</v>
      </c>
      <c r="CA185" s="108"/>
      <c r="CB185" s="64">
        <f t="shared" si="580"/>
        <v>0</v>
      </c>
      <c r="CC185" s="105"/>
      <c r="CD185" s="64">
        <f t="shared" si="581"/>
        <v>0</v>
      </c>
      <c r="CE185" s="108"/>
      <c r="CF185" s="64">
        <f t="shared" si="582"/>
        <v>0</v>
      </c>
      <c r="CG185" s="108"/>
      <c r="CH185" s="64">
        <f t="shared" si="583"/>
        <v>0</v>
      </c>
      <c r="CI185" s="108"/>
      <c r="CJ185" s="64">
        <f t="shared" si="584"/>
        <v>0</v>
      </c>
      <c r="CK185" s="147"/>
      <c r="CL185" s="64">
        <f t="shared" si="585"/>
        <v>0</v>
      </c>
      <c r="CM185" s="105"/>
      <c r="CN185" s="64">
        <f t="shared" si="586"/>
        <v>0</v>
      </c>
      <c r="CO185" s="108"/>
      <c r="CP185" s="64">
        <f t="shared" si="587"/>
        <v>0</v>
      </c>
      <c r="CQ185" s="108"/>
      <c r="CR185" s="64">
        <f t="shared" si="588"/>
        <v>0</v>
      </c>
      <c r="CS185" s="105"/>
      <c r="CT185" s="64">
        <f t="shared" si="589"/>
        <v>0</v>
      </c>
      <c r="CU185" s="105"/>
      <c r="CV185" s="64">
        <f t="shared" si="590"/>
        <v>0</v>
      </c>
      <c r="CW185" s="105"/>
      <c r="CX185" s="64">
        <f t="shared" si="591"/>
        <v>0</v>
      </c>
      <c r="CY185" s="108"/>
      <c r="CZ185" s="64">
        <f t="shared" si="592"/>
        <v>0</v>
      </c>
      <c r="DA185" s="108"/>
      <c r="DB185" s="64">
        <f t="shared" si="593"/>
        <v>0</v>
      </c>
      <c r="DC185" s="108"/>
      <c r="DD185" s="64">
        <f t="shared" si="594"/>
        <v>0</v>
      </c>
      <c r="DE185" s="105"/>
      <c r="DF185" s="64">
        <f t="shared" si="595"/>
        <v>0</v>
      </c>
      <c r="DG185" s="108"/>
      <c r="DH185" s="64">
        <f t="shared" si="596"/>
        <v>0</v>
      </c>
      <c r="DI185" s="108"/>
      <c r="DJ185" s="64">
        <f t="shared" si="597"/>
        <v>0</v>
      </c>
      <c r="DK185" s="108"/>
      <c r="DL185" s="64">
        <f t="shared" si="598"/>
        <v>0</v>
      </c>
      <c r="DM185" s="63"/>
      <c r="DN185" s="65">
        <f t="shared" si="599"/>
        <v>0</v>
      </c>
      <c r="DO185" s="108"/>
      <c r="DP185" s="64">
        <f t="shared" si="600"/>
        <v>0</v>
      </c>
      <c r="DQ185" s="108"/>
      <c r="DR185" s="64">
        <f t="shared" si="601"/>
        <v>0</v>
      </c>
      <c r="DS185" s="108"/>
      <c r="DT185" s="64">
        <f t="shared" si="602"/>
        <v>0</v>
      </c>
      <c r="DU185" s="108"/>
      <c r="DV185" s="64">
        <f t="shared" si="603"/>
        <v>0</v>
      </c>
      <c r="DW185" s="108"/>
      <c r="DX185" s="64">
        <f t="shared" si="604"/>
        <v>0</v>
      </c>
      <c r="DY185" s="108"/>
      <c r="DZ185" s="64">
        <f t="shared" si="605"/>
        <v>0</v>
      </c>
      <c r="EA185" s="109"/>
      <c r="EB185" s="64">
        <f t="shared" si="606"/>
        <v>0</v>
      </c>
      <c r="EC185" s="63"/>
      <c r="ED185" s="64">
        <f t="shared" si="607"/>
        <v>0</v>
      </c>
      <c r="EE185" s="108"/>
      <c r="EF185" s="64">
        <f t="shared" si="608"/>
        <v>0</v>
      </c>
      <c r="EG185" s="63"/>
      <c r="EH185" s="64">
        <f t="shared" si="609"/>
        <v>0</v>
      </c>
      <c r="EI185" s="63"/>
      <c r="EJ185" s="64">
        <f t="shared" si="610"/>
        <v>0</v>
      </c>
      <c r="EK185" s="63"/>
      <c r="EL185" s="64">
        <f t="shared" si="611"/>
        <v>0</v>
      </c>
      <c r="EM185" s="63"/>
      <c r="EN185" s="64"/>
      <c r="EO185" s="69"/>
      <c r="EP185" s="69"/>
      <c r="EQ185" s="70">
        <f t="shared" si="612"/>
        <v>8</v>
      </c>
      <c r="ER185" s="70">
        <f t="shared" si="612"/>
        <v>244698.94400000002</v>
      </c>
    </row>
    <row r="186" spans="1:148" s="1" customFormat="1" ht="30" customHeight="1" x14ac:dyDescent="0.25">
      <c r="A186" s="55"/>
      <c r="B186" s="55">
        <v>144</v>
      </c>
      <c r="C186" s="56" t="s">
        <v>503</v>
      </c>
      <c r="D186" s="130" t="s">
        <v>504</v>
      </c>
      <c r="E186" s="58">
        <v>13916</v>
      </c>
      <c r="F186" s="59">
        <v>2.2599999999999998</v>
      </c>
      <c r="G186" s="60"/>
      <c r="H186" s="61">
        <v>1</v>
      </c>
      <c r="I186" s="107"/>
      <c r="J186" s="107"/>
      <c r="K186" s="101">
        <v>1.4</v>
      </c>
      <c r="L186" s="101">
        <v>1.68</v>
      </c>
      <c r="M186" s="101">
        <v>2.23</v>
      </c>
      <c r="N186" s="104">
        <v>2.57</v>
      </c>
      <c r="O186" s="108"/>
      <c r="P186" s="64">
        <f t="shared" si="549"/>
        <v>0</v>
      </c>
      <c r="Q186" s="105"/>
      <c r="R186" s="64">
        <f t="shared" si="550"/>
        <v>0</v>
      </c>
      <c r="S186" s="105"/>
      <c r="T186" s="65">
        <f t="shared" si="551"/>
        <v>0</v>
      </c>
      <c r="U186" s="108"/>
      <c r="V186" s="64">
        <f t="shared" si="552"/>
        <v>0</v>
      </c>
      <c r="W186" s="108"/>
      <c r="X186" s="65">
        <f t="shared" si="553"/>
        <v>0</v>
      </c>
      <c r="Y186" s="108"/>
      <c r="Z186" s="64">
        <f t="shared" si="554"/>
        <v>0</v>
      </c>
      <c r="AA186" s="105"/>
      <c r="AB186" s="64">
        <f t="shared" si="555"/>
        <v>0</v>
      </c>
      <c r="AC186" s="115"/>
      <c r="AD186" s="115"/>
      <c r="AE186" s="105"/>
      <c r="AF186" s="64">
        <f t="shared" si="556"/>
        <v>0</v>
      </c>
      <c r="AG186" s="105"/>
      <c r="AH186" s="64">
        <f t="shared" si="557"/>
        <v>0</v>
      </c>
      <c r="AI186" s="105"/>
      <c r="AJ186" s="64">
        <f t="shared" si="558"/>
        <v>0</v>
      </c>
      <c r="AK186" s="108"/>
      <c r="AL186" s="64">
        <f t="shared" si="559"/>
        <v>0</v>
      </c>
      <c r="AM186" s="105"/>
      <c r="AN186" s="65">
        <f t="shared" si="560"/>
        <v>0</v>
      </c>
      <c r="AO186" s="108"/>
      <c r="AP186" s="64">
        <f t="shared" si="561"/>
        <v>0</v>
      </c>
      <c r="AQ186" s="63"/>
      <c r="AR186" s="64">
        <f t="shared" si="562"/>
        <v>0</v>
      </c>
      <c r="AS186" s="105"/>
      <c r="AT186" s="64">
        <f t="shared" si="563"/>
        <v>0</v>
      </c>
      <c r="AU186" s="105"/>
      <c r="AV186" s="64">
        <f t="shared" si="564"/>
        <v>0</v>
      </c>
      <c r="AW186" s="108"/>
      <c r="AX186" s="64">
        <f t="shared" si="565"/>
        <v>0</v>
      </c>
      <c r="AY186" s="108"/>
      <c r="AZ186" s="65">
        <f t="shared" si="566"/>
        <v>0</v>
      </c>
      <c r="BA186" s="108"/>
      <c r="BB186" s="64">
        <f t="shared" si="567"/>
        <v>0</v>
      </c>
      <c r="BC186" s="108"/>
      <c r="BD186" s="64">
        <f t="shared" si="568"/>
        <v>0</v>
      </c>
      <c r="BE186" s="108"/>
      <c r="BF186" s="64">
        <f t="shared" si="569"/>
        <v>0</v>
      </c>
      <c r="BG186" s="108"/>
      <c r="BH186" s="64">
        <f t="shared" si="570"/>
        <v>0</v>
      </c>
      <c r="BI186" s="108"/>
      <c r="BJ186" s="64">
        <f t="shared" si="571"/>
        <v>0</v>
      </c>
      <c r="BK186" s="108"/>
      <c r="BL186" s="64">
        <f t="shared" si="572"/>
        <v>0</v>
      </c>
      <c r="BM186" s="108"/>
      <c r="BN186" s="64">
        <f t="shared" si="573"/>
        <v>0</v>
      </c>
      <c r="BO186" s="108"/>
      <c r="BP186" s="64">
        <f t="shared" si="574"/>
        <v>0</v>
      </c>
      <c r="BQ186" s="108"/>
      <c r="BR186" s="64">
        <f t="shared" si="575"/>
        <v>0</v>
      </c>
      <c r="BS186" s="108"/>
      <c r="BT186" s="64">
        <f t="shared" si="576"/>
        <v>0</v>
      </c>
      <c r="BU186" s="108"/>
      <c r="BV186" s="64">
        <f t="shared" si="577"/>
        <v>0</v>
      </c>
      <c r="BW186" s="108"/>
      <c r="BX186" s="64">
        <f t="shared" si="578"/>
        <v>0</v>
      </c>
      <c r="BY186" s="116"/>
      <c r="BZ186" s="68">
        <f t="shared" si="579"/>
        <v>0</v>
      </c>
      <c r="CA186" s="108"/>
      <c r="CB186" s="64">
        <f t="shared" si="580"/>
        <v>0</v>
      </c>
      <c r="CC186" s="105"/>
      <c r="CD186" s="64">
        <f t="shared" si="581"/>
        <v>0</v>
      </c>
      <c r="CE186" s="108"/>
      <c r="CF186" s="64">
        <f t="shared" si="582"/>
        <v>0</v>
      </c>
      <c r="CG186" s="108"/>
      <c r="CH186" s="64">
        <f t="shared" si="583"/>
        <v>0</v>
      </c>
      <c r="CI186" s="108"/>
      <c r="CJ186" s="64">
        <f t="shared" si="584"/>
        <v>0</v>
      </c>
      <c r="CK186" s="147"/>
      <c r="CL186" s="64">
        <f t="shared" si="585"/>
        <v>0</v>
      </c>
      <c r="CM186" s="105"/>
      <c r="CN186" s="64">
        <f t="shared" si="586"/>
        <v>0</v>
      </c>
      <c r="CO186" s="108"/>
      <c r="CP186" s="64">
        <f t="shared" si="587"/>
        <v>0</v>
      </c>
      <c r="CQ186" s="108"/>
      <c r="CR186" s="64">
        <f t="shared" si="588"/>
        <v>0</v>
      </c>
      <c r="CS186" s="105"/>
      <c r="CT186" s="64">
        <f t="shared" si="589"/>
        <v>0</v>
      </c>
      <c r="CU186" s="105"/>
      <c r="CV186" s="64">
        <f t="shared" si="590"/>
        <v>0</v>
      </c>
      <c r="CW186" s="105"/>
      <c r="CX186" s="64">
        <f t="shared" si="591"/>
        <v>0</v>
      </c>
      <c r="CY186" s="108"/>
      <c r="CZ186" s="64">
        <f t="shared" si="592"/>
        <v>0</v>
      </c>
      <c r="DA186" s="108"/>
      <c r="DB186" s="64">
        <f t="shared" si="593"/>
        <v>0</v>
      </c>
      <c r="DC186" s="108"/>
      <c r="DD186" s="64">
        <f t="shared" si="594"/>
        <v>0</v>
      </c>
      <c r="DE186" s="105"/>
      <c r="DF186" s="64">
        <f t="shared" si="595"/>
        <v>0</v>
      </c>
      <c r="DG186" s="108"/>
      <c r="DH186" s="64">
        <f t="shared" si="596"/>
        <v>0</v>
      </c>
      <c r="DI186" s="108"/>
      <c r="DJ186" s="64">
        <f t="shared" si="597"/>
        <v>0</v>
      </c>
      <c r="DK186" s="108"/>
      <c r="DL186" s="64">
        <f t="shared" si="598"/>
        <v>0</v>
      </c>
      <c r="DM186" s="63"/>
      <c r="DN186" s="65">
        <f t="shared" si="599"/>
        <v>0</v>
      </c>
      <c r="DO186" s="108"/>
      <c r="DP186" s="64">
        <f t="shared" si="600"/>
        <v>0</v>
      </c>
      <c r="DQ186" s="108"/>
      <c r="DR186" s="64">
        <f t="shared" si="601"/>
        <v>0</v>
      </c>
      <c r="DS186" s="108"/>
      <c r="DT186" s="64">
        <f t="shared" si="602"/>
        <v>0</v>
      </c>
      <c r="DU186" s="108"/>
      <c r="DV186" s="64">
        <f t="shared" si="603"/>
        <v>0</v>
      </c>
      <c r="DW186" s="108"/>
      <c r="DX186" s="64">
        <f t="shared" si="604"/>
        <v>0</v>
      </c>
      <c r="DY186" s="108"/>
      <c r="DZ186" s="64">
        <f t="shared" si="605"/>
        <v>0</v>
      </c>
      <c r="EA186" s="63"/>
      <c r="EB186" s="64">
        <f t="shared" si="606"/>
        <v>0</v>
      </c>
      <c r="EC186" s="63"/>
      <c r="ED186" s="64">
        <f t="shared" si="607"/>
        <v>0</v>
      </c>
      <c r="EE186" s="108"/>
      <c r="EF186" s="64">
        <f t="shared" si="608"/>
        <v>0</v>
      </c>
      <c r="EG186" s="63"/>
      <c r="EH186" s="64">
        <f t="shared" si="609"/>
        <v>0</v>
      </c>
      <c r="EI186" s="63"/>
      <c r="EJ186" s="64">
        <f t="shared" si="610"/>
        <v>0</v>
      </c>
      <c r="EK186" s="63"/>
      <c r="EL186" s="64">
        <f t="shared" si="611"/>
        <v>0</v>
      </c>
      <c r="EM186" s="63"/>
      <c r="EN186" s="64"/>
      <c r="EO186" s="69"/>
      <c r="EP186" s="69"/>
      <c r="EQ186" s="70">
        <f t="shared" si="612"/>
        <v>0</v>
      </c>
      <c r="ER186" s="70">
        <f t="shared" si="612"/>
        <v>0</v>
      </c>
    </row>
    <row r="187" spans="1:148" s="1" customFormat="1" ht="30" customHeight="1" x14ac:dyDescent="0.25">
      <c r="A187" s="55"/>
      <c r="B187" s="55">
        <v>145</v>
      </c>
      <c r="C187" s="56" t="s">
        <v>505</v>
      </c>
      <c r="D187" s="130" t="s">
        <v>506</v>
      </c>
      <c r="E187" s="58">
        <v>13916</v>
      </c>
      <c r="F187" s="59">
        <v>3.24</v>
      </c>
      <c r="G187" s="60"/>
      <c r="H187" s="61">
        <v>1</v>
      </c>
      <c r="I187" s="107"/>
      <c r="J187" s="107"/>
      <c r="K187" s="101">
        <v>1.4</v>
      </c>
      <c r="L187" s="101">
        <v>1.68</v>
      </c>
      <c r="M187" s="101">
        <v>2.23</v>
      </c>
      <c r="N187" s="104">
        <v>2.57</v>
      </c>
      <c r="O187" s="108"/>
      <c r="P187" s="64">
        <f t="shared" si="549"/>
        <v>0</v>
      </c>
      <c r="Q187" s="105"/>
      <c r="R187" s="64">
        <f t="shared" si="550"/>
        <v>0</v>
      </c>
      <c r="S187" s="105">
        <v>1</v>
      </c>
      <c r="T187" s="65">
        <f t="shared" si="551"/>
        <v>63122.976000000002</v>
      </c>
      <c r="U187" s="108"/>
      <c r="V187" s="64">
        <f t="shared" si="552"/>
        <v>0</v>
      </c>
      <c r="W187" s="108"/>
      <c r="X187" s="65">
        <f t="shared" si="553"/>
        <v>0</v>
      </c>
      <c r="Y187" s="108"/>
      <c r="Z187" s="64">
        <f t="shared" si="554"/>
        <v>0</v>
      </c>
      <c r="AA187" s="105"/>
      <c r="AB187" s="64">
        <f t="shared" si="555"/>
        <v>0</v>
      </c>
      <c r="AC187" s="115"/>
      <c r="AD187" s="115"/>
      <c r="AE187" s="105"/>
      <c r="AF187" s="64">
        <f t="shared" si="556"/>
        <v>0</v>
      </c>
      <c r="AG187" s="105"/>
      <c r="AH187" s="64">
        <f t="shared" si="557"/>
        <v>0</v>
      </c>
      <c r="AI187" s="105"/>
      <c r="AJ187" s="64">
        <f t="shared" si="558"/>
        <v>0</v>
      </c>
      <c r="AK187" s="108">
        <v>60</v>
      </c>
      <c r="AL187" s="64">
        <f t="shared" si="559"/>
        <v>3787378.56</v>
      </c>
      <c r="AM187" s="105"/>
      <c r="AN187" s="65">
        <f t="shared" si="560"/>
        <v>0</v>
      </c>
      <c r="AO187" s="108"/>
      <c r="AP187" s="64">
        <f t="shared" si="561"/>
        <v>0</v>
      </c>
      <c r="AQ187" s="63"/>
      <c r="AR187" s="64">
        <f t="shared" si="562"/>
        <v>0</v>
      </c>
      <c r="AS187" s="105"/>
      <c r="AT187" s="64">
        <f t="shared" si="563"/>
        <v>0</v>
      </c>
      <c r="AU187" s="105"/>
      <c r="AV187" s="64">
        <f t="shared" si="564"/>
        <v>0</v>
      </c>
      <c r="AW187" s="108"/>
      <c r="AX187" s="64">
        <f t="shared" si="565"/>
        <v>0</v>
      </c>
      <c r="AY187" s="108"/>
      <c r="AZ187" s="65">
        <f t="shared" si="566"/>
        <v>0</v>
      </c>
      <c r="BA187" s="108"/>
      <c r="BB187" s="64">
        <f t="shared" si="567"/>
        <v>0</v>
      </c>
      <c r="BC187" s="108"/>
      <c r="BD187" s="64">
        <f t="shared" si="568"/>
        <v>0</v>
      </c>
      <c r="BE187" s="108"/>
      <c r="BF187" s="64">
        <f t="shared" si="569"/>
        <v>0</v>
      </c>
      <c r="BG187" s="108"/>
      <c r="BH187" s="64">
        <f t="shared" si="570"/>
        <v>0</v>
      </c>
      <c r="BI187" s="108"/>
      <c r="BJ187" s="64">
        <f t="shared" si="571"/>
        <v>0</v>
      </c>
      <c r="BK187" s="108"/>
      <c r="BL187" s="64">
        <f t="shared" si="572"/>
        <v>0</v>
      </c>
      <c r="BM187" s="108"/>
      <c r="BN187" s="64">
        <f t="shared" si="573"/>
        <v>0</v>
      </c>
      <c r="BO187" s="108"/>
      <c r="BP187" s="64">
        <f t="shared" si="574"/>
        <v>0</v>
      </c>
      <c r="BQ187" s="108"/>
      <c r="BR187" s="64">
        <f t="shared" si="575"/>
        <v>0</v>
      </c>
      <c r="BS187" s="108"/>
      <c r="BT187" s="64">
        <f t="shared" si="576"/>
        <v>0</v>
      </c>
      <c r="BU187" s="108"/>
      <c r="BV187" s="64">
        <f t="shared" si="577"/>
        <v>0</v>
      </c>
      <c r="BW187" s="108"/>
      <c r="BX187" s="64">
        <f t="shared" si="578"/>
        <v>0</v>
      </c>
      <c r="BY187" s="116"/>
      <c r="BZ187" s="68">
        <f t="shared" si="579"/>
        <v>0</v>
      </c>
      <c r="CA187" s="108"/>
      <c r="CB187" s="64">
        <f t="shared" si="580"/>
        <v>0</v>
      </c>
      <c r="CC187" s="105"/>
      <c r="CD187" s="64">
        <f t="shared" si="581"/>
        <v>0</v>
      </c>
      <c r="CE187" s="108"/>
      <c r="CF187" s="64">
        <f t="shared" si="582"/>
        <v>0</v>
      </c>
      <c r="CG187" s="108"/>
      <c r="CH187" s="64">
        <f t="shared" si="583"/>
        <v>0</v>
      </c>
      <c r="CI187" s="108"/>
      <c r="CJ187" s="64">
        <f t="shared" si="584"/>
        <v>0</v>
      </c>
      <c r="CK187" s="148"/>
      <c r="CL187" s="64">
        <f t="shared" si="585"/>
        <v>0</v>
      </c>
      <c r="CM187" s="105"/>
      <c r="CN187" s="64">
        <f t="shared" si="586"/>
        <v>0</v>
      </c>
      <c r="CO187" s="108"/>
      <c r="CP187" s="64">
        <f t="shared" si="587"/>
        <v>0</v>
      </c>
      <c r="CQ187" s="108"/>
      <c r="CR187" s="64">
        <f t="shared" si="588"/>
        <v>0</v>
      </c>
      <c r="CS187" s="105"/>
      <c r="CT187" s="64">
        <f t="shared" si="589"/>
        <v>0</v>
      </c>
      <c r="CU187" s="105"/>
      <c r="CV187" s="64">
        <f t="shared" si="590"/>
        <v>0</v>
      </c>
      <c r="CW187" s="105"/>
      <c r="CX187" s="64">
        <f t="shared" si="591"/>
        <v>0</v>
      </c>
      <c r="CY187" s="108"/>
      <c r="CZ187" s="64">
        <f t="shared" si="592"/>
        <v>0</v>
      </c>
      <c r="DA187" s="108"/>
      <c r="DB187" s="64">
        <f t="shared" si="593"/>
        <v>0</v>
      </c>
      <c r="DC187" s="108"/>
      <c r="DD187" s="64">
        <f t="shared" si="594"/>
        <v>0</v>
      </c>
      <c r="DE187" s="105"/>
      <c r="DF187" s="64">
        <f t="shared" si="595"/>
        <v>0</v>
      </c>
      <c r="DG187" s="108"/>
      <c r="DH187" s="64">
        <f t="shared" si="596"/>
        <v>0</v>
      </c>
      <c r="DI187" s="108"/>
      <c r="DJ187" s="64">
        <f t="shared" si="597"/>
        <v>0</v>
      </c>
      <c r="DK187" s="108"/>
      <c r="DL187" s="64">
        <f t="shared" si="598"/>
        <v>0</v>
      </c>
      <c r="DM187" s="63"/>
      <c r="DN187" s="65">
        <f t="shared" si="599"/>
        <v>0</v>
      </c>
      <c r="DO187" s="108"/>
      <c r="DP187" s="64">
        <f t="shared" si="600"/>
        <v>0</v>
      </c>
      <c r="DQ187" s="108"/>
      <c r="DR187" s="64">
        <f t="shared" si="601"/>
        <v>0</v>
      </c>
      <c r="DS187" s="108"/>
      <c r="DT187" s="64">
        <f t="shared" si="602"/>
        <v>0</v>
      </c>
      <c r="DU187" s="108"/>
      <c r="DV187" s="64">
        <f t="shared" si="603"/>
        <v>0</v>
      </c>
      <c r="DW187" s="108"/>
      <c r="DX187" s="64">
        <f t="shared" si="604"/>
        <v>0</v>
      </c>
      <c r="DY187" s="108"/>
      <c r="DZ187" s="64">
        <f t="shared" si="605"/>
        <v>0</v>
      </c>
      <c r="EA187" s="63"/>
      <c r="EB187" s="64">
        <f t="shared" si="606"/>
        <v>0</v>
      </c>
      <c r="EC187" s="63"/>
      <c r="ED187" s="64">
        <f t="shared" si="607"/>
        <v>0</v>
      </c>
      <c r="EE187" s="108"/>
      <c r="EF187" s="64">
        <f t="shared" si="608"/>
        <v>0</v>
      </c>
      <c r="EG187" s="63"/>
      <c r="EH187" s="64">
        <f t="shared" si="609"/>
        <v>0</v>
      </c>
      <c r="EI187" s="63"/>
      <c r="EJ187" s="64">
        <f t="shared" si="610"/>
        <v>0</v>
      </c>
      <c r="EK187" s="63"/>
      <c r="EL187" s="64">
        <f t="shared" si="611"/>
        <v>0</v>
      </c>
      <c r="EM187" s="63"/>
      <c r="EN187" s="64"/>
      <c r="EO187" s="69"/>
      <c r="EP187" s="69"/>
      <c r="EQ187" s="70">
        <f t="shared" si="612"/>
        <v>61</v>
      </c>
      <c r="ER187" s="70">
        <f t="shared" si="612"/>
        <v>3850501.5359999998</v>
      </c>
    </row>
    <row r="188" spans="1:148" s="1" customFormat="1" ht="30" customHeight="1" x14ac:dyDescent="0.25">
      <c r="A188" s="55"/>
      <c r="B188" s="55">
        <v>146</v>
      </c>
      <c r="C188" s="56" t="s">
        <v>507</v>
      </c>
      <c r="D188" s="130" t="s">
        <v>508</v>
      </c>
      <c r="E188" s="58">
        <v>13916</v>
      </c>
      <c r="F188" s="59">
        <v>1.7</v>
      </c>
      <c r="G188" s="60"/>
      <c r="H188" s="61">
        <v>1</v>
      </c>
      <c r="I188" s="107"/>
      <c r="J188" s="107"/>
      <c r="K188" s="101">
        <v>1.4</v>
      </c>
      <c r="L188" s="101">
        <v>1.68</v>
      </c>
      <c r="M188" s="101">
        <v>2.23</v>
      </c>
      <c r="N188" s="104">
        <v>2.57</v>
      </c>
      <c r="O188" s="108"/>
      <c r="P188" s="64">
        <f t="shared" si="549"/>
        <v>0</v>
      </c>
      <c r="Q188" s="105"/>
      <c r="R188" s="64">
        <f t="shared" si="550"/>
        <v>0</v>
      </c>
      <c r="S188" s="105"/>
      <c r="T188" s="65">
        <f t="shared" si="551"/>
        <v>0</v>
      </c>
      <c r="U188" s="108"/>
      <c r="V188" s="64">
        <f t="shared" si="552"/>
        <v>0</v>
      </c>
      <c r="W188" s="108"/>
      <c r="X188" s="65">
        <f t="shared" si="553"/>
        <v>0</v>
      </c>
      <c r="Y188" s="108"/>
      <c r="Z188" s="64">
        <f t="shared" si="554"/>
        <v>0</v>
      </c>
      <c r="AA188" s="105"/>
      <c r="AB188" s="64">
        <f t="shared" si="555"/>
        <v>0</v>
      </c>
      <c r="AC188" s="115"/>
      <c r="AD188" s="115"/>
      <c r="AE188" s="105"/>
      <c r="AF188" s="64">
        <f t="shared" si="556"/>
        <v>0</v>
      </c>
      <c r="AG188" s="105"/>
      <c r="AH188" s="64">
        <f t="shared" si="557"/>
        <v>0</v>
      </c>
      <c r="AI188" s="105"/>
      <c r="AJ188" s="64">
        <f t="shared" si="558"/>
        <v>0</v>
      </c>
      <c r="AK188" s="108"/>
      <c r="AL188" s="64">
        <f t="shared" si="559"/>
        <v>0</v>
      </c>
      <c r="AM188" s="105"/>
      <c r="AN188" s="65">
        <f t="shared" si="560"/>
        <v>0</v>
      </c>
      <c r="AO188" s="108"/>
      <c r="AP188" s="64">
        <f t="shared" si="561"/>
        <v>0</v>
      </c>
      <c r="AQ188" s="108"/>
      <c r="AR188" s="64">
        <f t="shared" si="562"/>
        <v>0</v>
      </c>
      <c r="AS188" s="105"/>
      <c r="AT188" s="64">
        <f t="shared" si="563"/>
        <v>0</v>
      </c>
      <c r="AU188" s="105"/>
      <c r="AV188" s="64">
        <f t="shared" si="564"/>
        <v>0</v>
      </c>
      <c r="AW188" s="108"/>
      <c r="AX188" s="64">
        <f t="shared" si="565"/>
        <v>0</v>
      </c>
      <c r="AY188" s="108"/>
      <c r="AZ188" s="65">
        <f t="shared" si="566"/>
        <v>0</v>
      </c>
      <c r="BA188" s="108"/>
      <c r="BB188" s="64">
        <f t="shared" si="567"/>
        <v>0</v>
      </c>
      <c r="BC188" s="108"/>
      <c r="BD188" s="64">
        <f t="shared" si="568"/>
        <v>0</v>
      </c>
      <c r="BE188" s="108"/>
      <c r="BF188" s="64">
        <f t="shared" si="569"/>
        <v>0</v>
      </c>
      <c r="BG188" s="108"/>
      <c r="BH188" s="64">
        <f t="shared" si="570"/>
        <v>0</v>
      </c>
      <c r="BI188" s="108"/>
      <c r="BJ188" s="64">
        <f t="shared" si="571"/>
        <v>0</v>
      </c>
      <c r="BK188" s="108"/>
      <c r="BL188" s="64">
        <f t="shared" si="572"/>
        <v>0</v>
      </c>
      <c r="BM188" s="108"/>
      <c r="BN188" s="64">
        <f t="shared" si="573"/>
        <v>0</v>
      </c>
      <c r="BO188" s="108"/>
      <c r="BP188" s="64">
        <f t="shared" si="574"/>
        <v>0</v>
      </c>
      <c r="BQ188" s="108"/>
      <c r="BR188" s="64">
        <f t="shared" si="575"/>
        <v>0</v>
      </c>
      <c r="BS188" s="108"/>
      <c r="BT188" s="64">
        <f t="shared" si="576"/>
        <v>0</v>
      </c>
      <c r="BU188" s="108"/>
      <c r="BV188" s="64">
        <f t="shared" si="577"/>
        <v>0</v>
      </c>
      <c r="BW188" s="108"/>
      <c r="BX188" s="64">
        <f t="shared" si="578"/>
        <v>0</v>
      </c>
      <c r="BY188" s="116"/>
      <c r="BZ188" s="68">
        <f t="shared" si="579"/>
        <v>0</v>
      </c>
      <c r="CA188" s="108"/>
      <c r="CB188" s="64">
        <f t="shared" si="580"/>
        <v>0</v>
      </c>
      <c r="CC188" s="105"/>
      <c r="CD188" s="64">
        <f t="shared" si="581"/>
        <v>0</v>
      </c>
      <c r="CE188" s="108"/>
      <c r="CF188" s="64">
        <f t="shared" si="582"/>
        <v>0</v>
      </c>
      <c r="CG188" s="108"/>
      <c r="CH188" s="64">
        <f t="shared" si="583"/>
        <v>0</v>
      </c>
      <c r="CI188" s="108"/>
      <c r="CJ188" s="64">
        <f t="shared" si="584"/>
        <v>0</v>
      </c>
      <c r="CK188" s="148"/>
      <c r="CL188" s="64">
        <f t="shared" si="585"/>
        <v>0</v>
      </c>
      <c r="CM188" s="105"/>
      <c r="CN188" s="64">
        <f t="shared" si="586"/>
        <v>0</v>
      </c>
      <c r="CO188" s="108"/>
      <c r="CP188" s="64">
        <f t="shared" si="587"/>
        <v>0</v>
      </c>
      <c r="CQ188" s="108"/>
      <c r="CR188" s="64">
        <f t="shared" si="588"/>
        <v>0</v>
      </c>
      <c r="CS188" s="105"/>
      <c r="CT188" s="64">
        <f t="shared" si="589"/>
        <v>0</v>
      </c>
      <c r="CU188" s="105"/>
      <c r="CV188" s="64">
        <f t="shared" si="590"/>
        <v>0</v>
      </c>
      <c r="CW188" s="105"/>
      <c r="CX188" s="64">
        <f t="shared" si="591"/>
        <v>0</v>
      </c>
      <c r="CY188" s="108"/>
      <c r="CZ188" s="64">
        <f t="shared" si="592"/>
        <v>0</v>
      </c>
      <c r="DA188" s="108"/>
      <c r="DB188" s="64">
        <f t="shared" si="593"/>
        <v>0</v>
      </c>
      <c r="DC188" s="108"/>
      <c r="DD188" s="64">
        <f t="shared" si="594"/>
        <v>0</v>
      </c>
      <c r="DE188" s="105"/>
      <c r="DF188" s="64">
        <f t="shared" si="595"/>
        <v>0</v>
      </c>
      <c r="DG188" s="108"/>
      <c r="DH188" s="64">
        <f t="shared" si="596"/>
        <v>0</v>
      </c>
      <c r="DI188" s="108"/>
      <c r="DJ188" s="64">
        <f t="shared" si="597"/>
        <v>0</v>
      </c>
      <c r="DK188" s="108"/>
      <c r="DL188" s="64">
        <f t="shared" si="598"/>
        <v>0</v>
      </c>
      <c r="DM188" s="63"/>
      <c r="DN188" s="65">
        <f t="shared" si="599"/>
        <v>0</v>
      </c>
      <c r="DO188" s="108"/>
      <c r="DP188" s="64">
        <f t="shared" si="600"/>
        <v>0</v>
      </c>
      <c r="DQ188" s="108"/>
      <c r="DR188" s="64">
        <f t="shared" si="601"/>
        <v>0</v>
      </c>
      <c r="DS188" s="108"/>
      <c r="DT188" s="64">
        <f t="shared" si="602"/>
        <v>0</v>
      </c>
      <c r="DU188" s="108"/>
      <c r="DV188" s="64">
        <f t="shared" si="603"/>
        <v>0</v>
      </c>
      <c r="DW188" s="108"/>
      <c r="DX188" s="64">
        <f t="shared" si="604"/>
        <v>0</v>
      </c>
      <c r="DY188" s="108"/>
      <c r="DZ188" s="64">
        <f t="shared" si="605"/>
        <v>0</v>
      </c>
      <c r="EA188" s="63"/>
      <c r="EB188" s="64">
        <f t="shared" si="606"/>
        <v>0</v>
      </c>
      <c r="EC188" s="63"/>
      <c r="ED188" s="64">
        <f t="shared" si="607"/>
        <v>0</v>
      </c>
      <c r="EE188" s="108"/>
      <c r="EF188" s="64">
        <f t="shared" si="608"/>
        <v>0</v>
      </c>
      <c r="EG188" s="63"/>
      <c r="EH188" s="64">
        <f t="shared" si="609"/>
        <v>0</v>
      </c>
      <c r="EI188" s="63"/>
      <c r="EJ188" s="64">
        <f t="shared" si="610"/>
        <v>0</v>
      </c>
      <c r="EK188" s="63"/>
      <c r="EL188" s="64">
        <f t="shared" si="611"/>
        <v>0</v>
      </c>
      <c r="EM188" s="63"/>
      <c r="EN188" s="64"/>
      <c r="EO188" s="69"/>
      <c r="EP188" s="69"/>
      <c r="EQ188" s="70">
        <f t="shared" si="612"/>
        <v>0</v>
      </c>
      <c r="ER188" s="70">
        <f t="shared" si="612"/>
        <v>0</v>
      </c>
    </row>
    <row r="189" spans="1:148" s="1" customFormat="1" ht="30" customHeight="1" x14ac:dyDescent="0.25">
      <c r="A189" s="55"/>
      <c r="B189" s="55">
        <v>147</v>
      </c>
      <c r="C189" s="56" t="s">
        <v>509</v>
      </c>
      <c r="D189" s="131" t="s">
        <v>510</v>
      </c>
      <c r="E189" s="58">
        <v>13916</v>
      </c>
      <c r="F189" s="59">
        <v>2.06</v>
      </c>
      <c r="G189" s="60"/>
      <c r="H189" s="61">
        <v>1</v>
      </c>
      <c r="I189" s="107"/>
      <c r="J189" s="107"/>
      <c r="K189" s="101">
        <v>1.4</v>
      </c>
      <c r="L189" s="101">
        <v>1.68</v>
      </c>
      <c r="M189" s="101">
        <v>2.23</v>
      </c>
      <c r="N189" s="104">
        <v>2.57</v>
      </c>
      <c r="O189" s="108"/>
      <c r="P189" s="64">
        <f t="shared" si="549"/>
        <v>0</v>
      </c>
      <c r="Q189" s="105"/>
      <c r="R189" s="64">
        <f t="shared" si="550"/>
        <v>0</v>
      </c>
      <c r="S189" s="105"/>
      <c r="T189" s="65">
        <f t="shared" si="551"/>
        <v>0</v>
      </c>
      <c r="U189" s="108"/>
      <c r="V189" s="64">
        <f t="shared" si="552"/>
        <v>0</v>
      </c>
      <c r="W189" s="108"/>
      <c r="X189" s="65">
        <f t="shared" si="553"/>
        <v>0</v>
      </c>
      <c r="Y189" s="108"/>
      <c r="Z189" s="64">
        <f t="shared" si="554"/>
        <v>0</v>
      </c>
      <c r="AA189" s="105"/>
      <c r="AB189" s="64">
        <f t="shared" si="555"/>
        <v>0</v>
      </c>
      <c r="AC189" s="115"/>
      <c r="AD189" s="115"/>
      <c r="AE189" s="105"/>
      <c r="AF189" s="64">
        <f t="shared" si="556"/>
        <v>0</v>
      </c>
      <c r="AG189" s="105"/>
      <c r="AH189" s="64">
        <f t="shared" si="557"/>
        <v>0</v>
      </c>
      <c r="AI189" s="105"/>
      <c r="AJ189" s="64">
        <f t="shared" si="558"/>
        <v>0</v>
      </c>
      <c r="AK189" s="108"/>
      <c r="AL189" s="64">
        <f t="shared" si="559"/>
        <v>0</v>
      </c>
      <c r="AM189" s="105"/>
      <c r="AN189" s="65">
        <f t="shared" si="560"/>
        <v>0</v>
      </c>
      <c r="AO189" s="108"/>
      <c r="AP189" s="64">
        <f t="shared" si="561"/>
        <v>0</v>
      </c>
      <c r="AQ189" s="108"/>
      <c r="AR189" s="64">
        <f t="shared" si="562"/>
        <v>0</v>
      </c>
      <c r="AS189" s="105"/>
      <c r="AT189" s="64">
        <f t="shared" si="563"/>
        <v>0</v>
      </c>
      <c r="AU189" s="105"/>
      <c r="AV189" s="64">
        <f t="shared" si="564"/>
        <v>0</v>
      </c>
      <c r="AW189" s="108"/>
      <c r="AX189" s="64">
        <f t="shared" si="565"/>
        <v>0</v>
      </c>
      <c r="AY189" s="108"/>
      <c r="AZ189" s="65">
        <f t="shared" si="566"/>
        <v>0</v>
      </c>
      <c r="BA189" s="108"/>
      <c r="BB189" s="64">
        <f t="shared" si="567"/>
        <v>0</v>
      </c>
      <c r="BC189" s="108"/>
      <c r="BD189" s="64">
        <f t="shared" si="568"/>
        <v>0</v>
      </c>
      <c r="BE189" s="108"/>
      <c r="BF189" s="64">
        <f t="shared" si="569"/>
        <v>0</v>
      </c>
      <c r="BG189" s="108"/>
      <c r="BH189" s="64">
        <f t="shared" si="570"/>
        <v>0</v>
      </c>
      <c r="BI189" s="108"/>
      <c r="BJ189" s="64">
        <f t="shared" si="571"/>
        <v>0</v>
      </c>
      <c r="BK189" s="108"/>
      <c r="BL189" s="64">
        <f t="shared" si="572"/>
        <v>0</v>
      </c>
      <c r="BM189" s="108"/>
      <c r="BN189" s="64">
        <f t="shared" si="573"/>
        <v>0</v>
      </c>
      <c r="BO189" s="108"/>
      <c r="BP189" s="64">
        <f t="shared" si="574"/>
        <v>0</v>
      </c>
      <c r="BQ189" s="108"/>
      <c r="BR189" s="64">
        <f t="shared" si="575"/>
        <v>0</v>
      </c>
      <c r="BS189" s="108"/>
      <c r="BT189" s="64">
        <f t="shared" si="576"/>
        <v>0</v>
      </c>
      <c r="BU189" s="108"/>
      <c r="BV189" s="64">
        <f t="shared" si="577"/>
        <v>0</v>
      </c>
      <c r="BW189" s="108"/>
      <c r="BX189" s="64">
        <f t="shared" si="578"/>
        <v>0</v>
      </c>
      <c r="BY189" s="116"/>
      <c r="BZ189" s="68">
        <f t="shared" si="579"/>
        <v>0</v>
      </c>
      <c r="CA189" s="108"/>
      <c r="CB189" s="64">
        <f t="shared" si="580"/>
        <v>0</v>
      </c>
      <c r="CC189" s="105"/>
      <c r="CD189" s="64">
        <f t="shared" si="581"/>
        <v>0</v>
      </c>
      <c r="CE189" s="108"/>
      <c r="CF189" s="64">
        <f t="shared" si="582"/>
        <v>0</v>
      </c>
      <c r="CG189" s="108"/>
      <c r="CH189" s="64">
        <f t="shared" si="583"/>
        <v>0</v>
      </c>
      <c r="CI189" s="108"/>
      <c r="CJ189" s="64">
        <f t="shared" si="584"/>
        <v>0</v>
      </c>
      <c r="CK189" s="147"/>
      <c r="CL189" s="64">
        <f t="shared" si="585"/>
        <v>0</v>
      </c>
      <c r="CM189" s="105"/>
      <c r="CN189" s="64">
        <f t="shared" si="586"/>
        <v>0</v>
      </c>
      <c r="CO189" s="108"/>
      <c r="CP189" s="64">
        <f t="shared" si="587"/>
        <v>0</v>
      </c>
      <c r="CQ189" s="108"/>
      <c r="CR189" s="64">
        <f t="shared" si="588"/>
        <v>0</v>
      </c>
      <c r="CS189" s="105"/>
      <c r="CT189" s="64">
        <f t="shared" si="589"/>
        <v>0</v>
      </c>
      <c r="CU189" s="105"/>
      <c r="CV189" s="64">
        <f t="shared" si="590"/>
        <v>0</v>
      </c>
      <c r="CW189" s="105"/>
      <c r="CX189" s="64">
        <f t="shared" si="591"/>
        <v>0</v>
      </c>
      <c r="CY189" s="108"/>
      <c r="CZ189" s="64">
        <f t="shared" si="592"/>
        <v>0</v>
      </c>
      <c r="DA189" s="108"/>
      <c r="DB189" s="64">
        <f t="shared" si="593"/>
        <v>0</v>
      </c>
      <c r="DC189" s="108"/>
      <c r="DD189" s="64">
        <f t="shared" si="594"/>
        <v>0</v>
      </c>
      <c r="DE189" s="105"/>
      <c r="DF189" s="64">
        <f t="shared" si="595"/>
        <v>0</v>
      </c>
      <c r="DG189" s="108"/>
      <c r="DH189" s="64">
        <f t="shared" si="596"/>
        <v>0</v>
      </c>
      <c r="DI189" s="108"/>
      <c r="DJ189" s="64">
        <f t="shared" si="597"/>
        <v>0</v>
      </c>
      <c r="DK189" s="108"/>
      <c r="DL189" s="64">
        <f t="shared" si="598"/>
        <v>0</v>
      </c>
      <c r="DM189" s="63"/>
      <c r="DN189" s="65">
        <f t="shared" si="599"/>
        <v>0</v>
      </c>
      <c r="DO189" s="108"/>
      <c r="DP189" s="64">
        <f t="shared" si="600"/>
        <v>0</v>
      </c>
      <c r="DQ189" s="108"/>
      <c r="DR189" s="64">
        <f t="shared" si="601"/>
        <v>0</v>
      </c>
      <c r="DS189" s="108"/>
      <c r="DT189" s="64">
        <f t="shared" si="602"/>
        <v>0</v>
      </c>
      <c r="DU189" s="108"/>
      <c r="DV189" s="64">
        <f t="shared" si="603"/>
        <v>0</v>
      </c>
      <c r="DW189" s="108"/>
      <c r="DX189" s="64">
        <f t="shared" si="604"/>
        <v>0</v>
      </c>
      <c r="DY189" s="108"/>
      <c r="DZ189" s="64">
        <f t="shared" si="605"/>
        <v>0</v>
      </c>
      <c r="EA189" s="63"/>
      <c r="EB189" s="64">
        <f t="shared" si="606"/>
        <v>0</v>
      </c>
      <c r="EC189" s="63"/>
      <c r="ED189" s="64">
        <f t="shared" si="607"/>
        <v>0</v>
      </c>
      <c r="EE189" s="108"/>
      <c r="EF189" s="64">
        <f t="shared" si="608"/>
        <v>0</v>
      </c>
      <c r="EG189" s="63"/>
      <c r="EH189" s="64">
        <f t="shared" si="609"/>
        <v>0</v>
      </c>
      <c r="EI189" s="63"/>
      <c r="EJ189" s="64">
        <f t="shared" si="610"/>
        <v>0</v>
      </c>
      <c r="EK189" s="63"/>
      <c r="EL189" s="64">
        <f t="shared" si="611"/>
        <v>0</v>
      </c>
      <c r="EM189" s="63"/>
      <c r="EN189" s="64"/>
      <c r="EO189" s="69"/>
      <c r="EP189" s="69"/>
      <c r="EQ189" s="70">
        <f t="shared" si="612"/>
        <v>0</v>
      </c>
      <c r="ER189" s="70">
        <f t="shared" si="612"/>
        <v>0</v>
      </c>
    </row>
    <row r="190" spans="1:148" s="110" customFormat="1" ht="30" customHeight="1" x14ac:dyDescent="0.25">
      <c r="A190" s="55"/>
      <c r="B190" s="55">
        <v>148</v>
      </c>
      <c r="C190" s="56" t="s">
        <v>511</v>
      </c>
      <c r="D190" s="131" t="s">
        <v>512</v>
      </c>
      <c r="E190" s="58">
        <v>13916</v>
      </c>
      <c r="F190" s="59">
        <v>2.17</v>
      </c>
      <c r="G190" s="60"/>
      <c r="H190" s="61">
        <v>1</v>
      </c>
      <c r="I190" s="107"/>
      <c r="J190" s="107"/>
      <c r="K190" s="101">
        <v>1.4</v>
      </c>
      <c r="L190" s="101">
        <v>1.68</v>
      </c>
      <c r="M190" s="101">
        <v>2.23</v>
      </c>
      <c r="N190" s="104">
        <v>2.57</v>
      </c>
      <c r="O190" s="108"/>
      <c r="P190" s="64">
        <f t="shared" si="549"/>
        <v>0</v>
      </c>
      <c r="Q190" s="105"/>
      <c r="R190" s="64">
        <f t="shared" si="550"/>
        <v>0</v>
      </c>
      <c r="S190" s="105"/>
      <c r="T190" s="65">
        <f t="shared" si="551"/>
        <v>0</v>
      </c>
      <c r="U190" s="108"/>
      <c r="V190" s="64">
        <f t="shared" si="552"/>
        <v>0</v>
      </c>
      <c r="W190" s="108"/>
      <c r="X190" s="65">
        <f t="shared" si="553"/>
        <v>0</v>
      </c>
      <c r="Y190" s="108"/>
      <c r="Z190" s="64">
        <f t="shared" si="554"/>
        <v>0</v>
      </c>
      <c r="AA190" s="105"/>
      <c r="AB190" s="64">
        <f t="shared" si="555"/>
        <v>0</v>
      </c>
      <c r="AC190" s="115"/>
      <c r="AD190" s="115"/>
      <c r="AE190" s="105"/>
      <c r="AF190" s="64">
        <f t="shared" si="556"/>
        <v>0</v>
      </c>
      <c r="AG190" s="105"/>
      <c r="AH190" s="64">
        <f t="shared" si="557"/>
        <v>0</v>
      </c>
      <c r="AI190" s="105"/>
      <c r="AJ190" s="64">
        <f t="shared" si="558"/>
        <v>0</v>
      </c>
      <c r="AK190" s="108"/>
      <c r="AL190" s="64">
        <f t="shared" si="559"/>
        <v>0</v>
      </c>
      <c r="AM190" s="105"/>
      <c r="AN190" s="65">
        <f t="shared" si="560"/>
        <v>0</v>
      </c>
      <c r="AO190" s="108"/>
      <c r="AP190" s="64">
        <f t="shared" si="561"/>
        <v>0</v>
      </c>
      <c r="AQ190" s="118"/>
      <c r="AR190" s="64">
        <f t="shared" si="562"/>
        <v>0</v>
      </c>
      <c r="AS190" s="105"/>
      <c r="AT190" s="64">
        <f t="shared" si="563"/>
        <v>0</v>
      </c>
      <c r="AU190" s="105"/>
      <c r="AV190" s="64">
        <f t="shared" si="564"/>
        <v>0</v>
      </c>
      <c r="AW190" s="108"/>
      <c r="AX190" s="64">
        <f t="shared" si="565"/>
        <v>0</v>
      </c>
      <c r="AY190" s="108">
        <v>4</v>
      </c>
      <c r="AZ190" s="65">
        <f t="shared" si="566"/>
        <v>169107.23199999999</v>
      </c>
      <c r="BA190" s="108"/>
      <c r="BB190" s="64">
        <f t="shared" si="567"/>
        <v>0</v>
      </c>
      <c r="BC190" s="108"/>
      <c r="BD190" s="64">
        <f t="shared" si="568"/>
        <v>0</v>
      </c>
      <c r="BE190" s="108"/>
      <c r="BF190" s="64">
        <f t="shared" si="569"/>
        <v>0</v>
      </c>
      <c r="BG190" s="108"/>
      <c r="BH190" s="64">
        <f t="shared" si="570"/>
        <v>0</v>
      </c>
      <c r="BI190" s="108"/>
      <c r="BJ190" s="64">
        <f t="shared" si="571"/>
        <v>0</v>
      </c>
      <c r="BK190" s="108"/>
      <c r="BL190" s="64">
        <f t="shared" si="572"/>
        <v>0</v>
      </c>
      <c r="BM190" s="108"/>
      <c r="BN190" s="64">
        <f t="shared" si="573"/>
        <v>0</v>
      </c>
      <c r="BO190" s="108"/>
      <c r="BP190" s="64">
        <f t="shared" si="574"/>
        <v>0</v>
      </c>
      <c r="BQ190" s="108"/>
      <c r="BR190" s="64">
        <f t="shared" si="575"/>
        <v>0</v>
      </c>
      <c r="BS190" s="108"/>
      <c r="BT190" s="64">
        <f t="shared" si="576"/>
        <v>0</v>
      </c>
      <c r="BU190" s="108"/>
      <c r="BV190" s="64">
        <f t="shared" si="577"/>
        <v>0</v>
      </c>
      <c r="BW190" s="108"/>
      <c r="BX190" s="64">
        <f t="shared" si="578"/>
        <v>0</v>
      </c>
      <c r="BY190" s="116"/>
      <c r="BZ190" s="68">
        <f t="shared" si="579"/>
        <v>0</v>
      </c>
      <c r="CA190" s="108"/>
      <c r="CB190" s="64">
        <f t="shared" si="580"/>
        <v>0</v>
      </c>
      <c r="CC190" s="105"/>
      <c r="CD190" s="64">
        <f t="shared" si="581"/>
        <v>0</v>
      </c>
      <c r="CE190" s="108"/>
      <c r="CF190" s="64">
        <f t="shared" si="582"/>
        <v>0</v>
      </c>
      <c r="CG190" s="108"/>
      <c r="CH190" s="64">
        <f t="shared" si="583"/>
        <v>0</v>
      </c>
      <c r="CI190" s="108"/>
      <c r="CJ190" s="64">
        <f t="shared" si="584"/>
        <v>0</v>
      </c>
      <c r="CK190" s="147">
        <v>3</v>
      </c>
      <c r="CL190" s="64">
        <f t="shared" si="585"/>
        <v>126830.424</v>
      </c>
      <c r="CM190" s="105"/>
      <c r="CN190" s="64">
        <f t="shared" si="586"/>
        <v>0</v>
      </c>
      <c r="CO190" s="108"/>
      <c r="CP190" s="64">
        <f t="shared" si="587"/>
        <v>0</v>
      </c>
      <c r="CQ190" s="108"/>
      <c r="CR190" s="64">
        <f t="shared" si="588"/>
        <v>0</v>
      </c>
      <c r="CS190" s="105"/>
      <c r="CT190" s="64">
        <f t="shared" si="589"/>
        <v>0</v>
      </c>
      <c r="CU190" s="105"/>
      <c r="CV190" s="64">
        <f t="shared" si="590"/>
        <v>0</v>
      </c>
      <c r="CW190" s="105"/>
      <c r="CX190" s="64">
        <f t="shared" si="591"/>
        <v>0</v>
      </c>
      <c r="CY190" s="108"/>
      <c r="CZ190" s="64">
        <f t="shared" si="592"/>
        <v>0</v>
      </c>
      <c r="DA190" s="108"/>
      <c r="DB190" s="64">
        <f t="shared" si="593"/>
        <v>0</v>
      </c>
      <c r="DC190" s="108"/>
      <c r="DD190" s="64">
        <f t="shared" si="594"/>
        <v>0</v>
      </c>
      <c r="DE190" s="105"/>
      <c r="DF190" s="64">
        <f t="shared" si="595"/>
        <v>0</v>
      </c>
      <c r="DG190" s="108"/>
      <c r="DH190" s="64">
        <f t="shared" si="596"/>
        <v>0</v>
      </c>
      <c r="DI190" s="108"/>
      <c r="DJ190" s="64">
        <f t="shared" si="597"/>
        <v>0</v>
      </c>
      <c r="DK190" s="108"/>
      <c r="DL190" s="64">
        <f t="shared" si="598"/>
        <v>0</v>
      </c>
      <c r="DM190" s="63"/>
      <c r="DN190" s="65">
        <f t="shared" si="599"/>
        <v>0</v>
      </c>
      <c r="DO190" s="108"/>
      <c r="DP190" s="64">
        <f t="shared" si="600"/>
        <v>0</v>
      </c>
      <c r="DQ190" s="108"/>
      <c r="DR190" s="64">
        <f t="shared" si="601"/>
        <v>0</v>
      </c>
      <c r="DS190" s="108"/>
      <c r="DT190" s="64">
        <f t="shared" si="602"/>
        <v>0</v>
      </c>
      <c r="DU190" s="108"/>
      <c r="DV190" s="64">
        <f t="shared" si="603"/>
        <v>0</v>
      </c>
      <c r="DW190" s="108"/>
      <c r="DX190" s="64">
        <f t="shared" si="604"/>
        <v>0</v>
      </c>
      <c r="DY190" s="108"/>
      <c r="DZ190" s="64">
        <f t="shared" si="605"/>
        <v>0</v>
      </c>
      <c r="EA190" s="118"/>
      <c r="EB190" s="64">
        <f t="shared" si="606"/>
        <v>0</v>
      </c>
      <c r="EC190" s="63"/>
      <c r="ED190" s="64">
        <f t="shared" si="607"/>
        <v>0</v>
      </c>
      <c r="EE190" s="108"/>
      <c r="EF190" s="64">
        <f t="shared" si="608"/>
        <v>0</v>
      </c>
      <c r="EG190" s="63"/>
      <c r="EH190" s="64">
        <f t="shared" si="609"/>
        <v>0</v>
      </c>
      <c r="EI190" s="63"/>
      <c r="EJ190" s="64">
        <f t="shared" si="610"/>
        <v>0</v>
      </c>
      <c r="EK190" s="63"/>
      <c r="EL190" s="64">
        <f t="shared" si="611"/>
        <v>0</v>
      </c>
      <c r="EM190" s="63"/>
      <c r="EN190" s="64"/>
      <c r="EO190" s="69"/>
      <c r="EP190" s="69"/>
      <c r="EQ190" s="70">
        <f t="shared" si="612"/>
        <v>7</v>
      </c>
      <c r="ER190" s="70">
        <f t="shared" si="612"/>
        <v>295937.65599999996</v>
      </c>
    </row>
    <row r="191" spans="1:148" s="110" customFormat="1" ht="15" customHeight="1" x14ac:dyDescent="0.25">
      <c r="A191" s="55">
        <v>33</v>
      </c>
      <c r="B191" s="55"/>
      <c r="C191" s="56" t="s">
        <v>513</v>
      </c>
      <c r="D191" s="186" t="s">
        <v>514</v>
      </c>
      <c r="E191" s="58">
        <v>13916</v>
      </c>
      <c r="F191" s="181"/>
      <c r="G191" s="60"/>
      <c r="H191" s="54"/>
      <c r="I191" s="99"/>
      <c r="J191" s="99"/>
      <c r="K191" s="101">
        <v>1.4</v>
      </c>
      <c r="L191" s="101">
        <v>1.68</v>
      </c>
      <c r="M191" s="101">
        <v>2.23</v>
      </c>
      <c r="N191" s="104">
        <v>2.57</v>
      </c>
      <c r="O191" s="118">
        <f>O192</f>
        <v>0</v>
      </c>
      <c r="P191" s="118">
        <f t="shared" ref="P191:CA191" si="613">P192</f>
        <v>0</v>
      </c>
      <c r="Q191" s="118">
        <f t="shared" si="613"/>
        <v>0</v>
      </c>
      <c r="R191" s="118">
        <f t="shared" si="613"/>
        <v>0</v>
      </c>
      <c r="S191" s="118">
        <f t="shared" si="613"/>
        <v>0</v>
      </c>
      <c r="T191" s="118">
        <f t="shared" si="613"/>
        <v>0</v>
      </c>
      <c r="U191" s="118">
        <f t="shared" si="613"/>
        <v>0</v>
      </c>
      <c r="V191" s="118">
        <f t="shared" si="613"/>
        <v>0</v>
      </c>
      <c r="W191" s="118">
        <f t="shared" si="613"/>
        <v>0</v>
      </c>
      <c r="X191" s="118">
        <f t="shared" si="613"/>
        <v>0</v>
      </c>
      <c r="Y191" s="118">
        <f t="shared" si="613"/>
        <v>0</v>
      </c>
      <c r="Z191" s="118">
        <f t="shared" si="613"/>
        <v>0</v>
      </c>
      <c r="AA191" s="118">
        <f t="shared" si="613"/>
        <v>0</v>
      </c>
      <c r="AB191" s="118">
        <f t="shared" si="613"/>
        <v>0</v>
      </c>
      <c r="AC191" s="118">
        <f t="shared" si="613"/>
        <v>0</v>
      </c>
      <c r="AD191" s="118">
        <f t="shared" si="613"/>
        <v>0</v>
      </c>
      <c r="AE191" s="118">
        <f t="shared" si="613"/>
        <v>0</v>
      </c>
      <c r="AF191" s="118">
        <f t="shared" si="613"/>
        <v>0</v>
      </c>
      <c r="AG191" s="118">
        <f t="shared" si="613"/>
        <v>0</v>
      </c>
      <c r="AH191" s="118">
        <f t="shared" si="613"/>
        <v>0</v>
      </c>
      <c r="AI191" s="118">
        <f t="shared" si="613"/>
        <v>0</v>
      </c>
      <c r="AJ191" s="118">
        <f t="shared" si="613"/>
        <v>0</v>
      </c>
      <c r="AK191" s="118">
        <f t="shared" si="613"/>
        <v>0</v>
      </c>
      <c r="AL191" s="118">
        <f t="shared" si="613"/>
        <v>0</v>
      </c>
      <c r="AM191" s="118">
        <f t="shared" si="613"/>
        <v>0</v>
      </c>
      <c r="AN191" s="118">
        <f t="shared" si="613"/>
        <v>0</v>
      </c>
      <c r="AO191" s="118">
        <f t="shared" si="613"/>
        <v>0</v>
      </c>
      <c r="AP191" s="118">
        <f t="shared" si="613"/>
        <v>0</v>
      </c>
      <c r="AQ191" s="118">
        <f t="shared" si="613"/>
        <v>0</v>
      </c>
      <c r="AR191" s="118">
        <f t="shared" si="613"/>
        <v>0</v>
      </c>
      <c r="AS191" s="118">
        <f t="shared" si="613"/>
        <v>0</v>
      </c>
      <c r="AT191" s="118">
        <f t="shared" si="613"/>
        <v>0</v>
      </c>
      <c r="AU191" s="118">
        <f t="shared" si="613"/>
        <v>0</v>
      </c>
      <c r="AV191" s="118">
        <f t="shared" si="613"/>
        <v>0</v>
      </c>
      <c r="AW191" s="118">
        <f t="shared" si="613"/>
        <v>0</v>
      </c>
      <c r="AX191" s="118">
        <f t="shared" si="613"/>
        <v>0</v>
      </c>
      <c r="AY191" s="118">
        <f t="shared" si="613"/>
        <v>0</v>
      </c>
      <c r="AZ191" s="118">
        <f t="shared" si="613"/>
        <v>0</v>
      </c>
      <c r="BA191" s="118">
        <f t="shared" si="613"/>
        <v>0</v>
      </c>
      <c r="BB191" s="118">
        <f t="shared" si="613"/>
        <v>0</v>
      </c>
      <c r="BC191" s="118">
        <f t="shared" si="613"/>
        <v>0</v>
      </c>
      <c r="BD191" s="118">
        <f t="shared" si="613"/>
        <v>0</v>
      </c>
      <c r="BE191" s="118">
        <f t="shared" si="613"/>
        <v>0</v>
      </c>
      <c r="BF191" s="118">
        <f t="shared" si="613"/>
        <v>0</v>
      </c>
      <c r="BG191" s="118">
        <f t="shared" si="613"/>
        <v>0</v>
      </c>
      <c r="BH191" s="118">
        <f t="shared" si="613"/>
        <v>0</v>
      </c>
      <c r="BI191" s="118">
        <f t="shared" si="613"/>
        <v>0</v>
      </c>
      <c r="BJ191" s="118">
        <f t="shared" si="613"/>
        <v>0</v>
      </c>
      <c r="BK191" s="118">
        <f t="shared" si="613"/>
        <v>0</v>
      </c>
      <c r="BL191" s="118">
        <f t="shared" si="613"/>
        <v>0</v>
      </c>
      <c r="BM191" s="118">
        <f t="shared" si="613"/>
        <v>0</v>
      </c>
      <c r="BN191" s="118">
        <f t="shared" si="613"/>
        <v>0</v>
      </c>
      <c r="BO191" s="118">
        <f t="shared" si="613"/>
        <v>0</v>
      </c>
      <c r="BP191" s="118">
        <f t="shared" si="613"/>
        <v>0</v>
      </c>
      <c r="BQ191" s="118">
        <f t="shared" si="613"/>
        <v>0</v>
      </c>
      <c r="BR191" s="118">
        <f t="shared" si="613"/>
        <v>0</v>
      </c>
      <c r="BS191" s="118">
        <f t="shared" si="613"/>
        <v>0</v>
      </c>
      <c r="BT191" s="118">
        <f t="shared" si="613"/>
        <v>0</v>
      </c>
      <c r="BU191" s="118">
        <f t="shared" si="613"/>
        <v>0</v>
      </c>
      <c r="BV191" s="118">
        <f t="shared" si="613"/>
        <v>0</v>
      </c>
      <c r="BW191" s="118">
        <f t="shared" si="613"/>
        <v>0</v>
      </c>
      <c r="BX191" s="118">
        <f t="shared" si="613"/>
        <v>0</v>
      </c>
      <c r="BY191" s="118">
        <f t="shared" si="613"/>
        <v>0</v>
      </c>
      <c r="BZ191" s="118">
        <f t="shared" si="613"/>
        <v>0</v>
      </c>
      <c r="CA191" s="118">
        <f t="shared" si="613"/>
        <v>0</v>
      </c>
      <c r="CB191" s="118">
        <f t="shared" ref="CB191:EM191" si="614">CB192</f>
        <v>0</v>
      </c>
      <c r="CC191" s="118">
        <f t="shared" si="614"/>
        <v>0</v>
      </c>
      <c r="CD191" s="118">
        <f t="shared" si="614"/>
        <v>0</v>
      </c>
      <c r="CE191" s="118">
        <f t="shared" si="614"/>
        <v>0</v>
      </c>
      <c r="CF191" s="118">
        <f t="shared" si="614"/>
        <v>0</v>
      </c>
      <c r="CG191" s="118">
        <f t="shared" si="614"/>
        <v>0</v>
      </c>
      <c r="CH191" s="118">
        <f t="shared" si="614"/>
        <v>0</v>
      </c>
      <c r="CI191" s="118">
        <f t="shared" si="614"/>
        <v>0</v>
      </c>
      <c r="CJ191" s="118">
        <f t="shared" si="614"/>
        <v>0</v>
      </c>
      <c r="CK191" s="118">
        <f t="shared" si="614"/>
        <v>0</v>
      </c>
      <c r="CL191" s="118">
        <f t="shared" si="614"/>
        <v>0</v>
      </c>
      <c r="CM191" s="118">
        <f t="shared" si="614"/>
        <v>0</v>
      </c>
      <c r="CN191" s="118">
        <f t="shared" si="614"/>
        <v>0</v>
      </c>
      <c r="CO191" s="118">
        <f t="shared" si="614"/>
        <v>0</v>
      </c>
      <c r="CP191" s="118">
        <f t="shared" si="614"/>
        <v>0</v>
      </c>
      <c r="CQ191" s="118">
        <f t="shared" si="614"/>
        <v>0</v>
      </c>
      <c r="CR191" s="118">
        <f t="shared" si="614"/>
        <v>0</v>
      </c>
      <c r="CS191" s="118">
        <f t="shared" si="614"/>
        <v>0</v>
      </c>
      <c r="CT191" s="118">
        <f t="shared" si="614"/>
        <v>0</v>
      </c>
      <c r="CU191" s="118">
        <f t="shared" si="614"/>
        <v>0</v>
      </c>
      <c r="CV191" s="118">
        <f t="shared" si="614"/>
        <v>0</v>
      </c>
      <c r="CW191" s="118">
        <f t="shared" si="614"/>
        <v>0</v>
      </c>
      <c r="CX191" s="118">
        <f t="shared" si="614"/>
        <v>0</v>
      </c>
      <c r="CY191" s="118">
        <f t="shared" si="614"/>
        <v>0</v>
      </c>
      <c r="CZ191" s="118">
        <f t="shared" si="614"/>
        <v>0</v>
      </c>
      <c r="DA191" s="118">
        <f t="shared" si="614"/>
        <v>0</v>
      </c>
      <c r="DB191" s="118">
        <f t="shared" si="614"/>
        <v>0</v>
      </c>
      <c r="DC191" s="118">
        <f t="shared" si="614"/>
        <v>0</v>
      </c>
      <c r="DD191" s="118">
        <f t="shared" si="614"/>
        <v>0</v>
      </c>
      <c r="DE191" s="118">
        <f t="shared" si="614"/>
        <v>0</v>
      </c>
      <c r="DF191" s="118">
        <f t="shared" si="614"/>
        <v>0</v>
      </c>
      <c r="DG191" s="118">
        <f t="shared" si="614"/>
        <v>0</v>
      </c>
      <c r="DH191" s="118">
        <f t="shared" si="614"/>
        <v>0</v>
      </c>
      <c r="DI191" s="118">
        <f t="shared" si="614"/>
        <v>0</v>
      </c>
      <c r="DJ191" s="118">
        <f t="shared" si="614"/>
        <v>0</v>
      </c>
      <c r="DK191" s="118">
        <f t="shared" si="614"/>
        <v>0</v>
      </c>
      <c r="DL191" s="118">
        <f t="shared" si="614"/>
        <v>0</v>
      </c>
      <c r="DM191" s="118">
        <f t="shared" si="614"/>
        <v>0</v>
      </c>
      <c r="DN191" s="118">
        <f t="shared" si="614"/>
        <v>0</v>
      </c>
      <c r="DO191" s="118">
        <f t="shared" si="614"/>
        <v>0</v>
      </c>
      <c r="DP191" s="118">
        <f t="shared" si="614"/>
        <v>0</v>
      </c>
      <c r="DQ191" s="118">
        <f t="shared" si="614"/>
        <v>0</v>
      </c>
      <c r="DR191" s="118">
        <f t="shared" si="614"/>
        <v>0</v>
      </c>
      <c r="DS191" s="118">
        <f t="shared" si="614"/>
        <v>0</v>
      </c>
      <c r="DT191" s="118">
        <f t="shared" si="614"/>
        <v>0</v>
      </c>
      <c r="DU191" s="118">
        <f t="shared" si="614"/>
        <v>0</v>
      </c>
      <c r="DV191" s="118">
        <f t="shared" si="614"/>
        <v>0</v>
      </c>
      <c r="DW191" s="118">
        <f t="shared" si="614"/>
        <v>0</v>
      </c>
      <c r="DX191" s="118">
        <f t="shared" si="614"/>
        <v>0</v>
      </c>
      <c r="DY191" s="118">
        <f t="shared" si="614"/>
        <v>0</v>
      </c>
      <c r="DZ191" s="118">
        <f t="shared" si="614"/>
        <v>0</v>
      </c>
      <c r="EA191" s="118">
        <f t="shared" si="614"/>
        <v>0</v>
      </c>
      <c r="EB191" s="118">
        <f t="shared" si="614"/>
        <v>0</v>
      </c>
      <c r="EC191" s="118">
        <f t="shared" si="614"/>
        <v>0</v>
      </c>
      <c r="ED191" s="118">
        <f t="shared" si="614"/>
        <v>0</v>
      </c>
      <c r="EE191" s="118">
        <f t="shared" si="614"/>
        <v>0</v>
      </c>
      <c r="EF191" s="118">
        <f t="shared" si="614"/>
        <v>0</v>
      </c>
      <c r="EG191" s="118">
        <f t="shared" si="614"/>
        <v>0</v>
      </c>
      <c r="EH191" s="118">
        <f t="shared" si="614"/>
        <v>0</v>
      </c>
      <c r="EI191" s="118">
        <f t="shared" si="614"/>
        <v>0</v>
      </c>
      <c r="EJ191" s="118">
        <f t="shared" si="614"/>
        <v>0</v>
      </c>
      <c r="EK191" s="118">
        <f t="shared" si="614"/>
        <v>0</v>
      </c>
      <c r="EL191" s="118">
        <f t="shared" si="614"/>
        <v>0</v>
      </c>
      <c r="EM191" s="118">
        <f t="shared" si="614"/>
        <v>0</v>
      </c>
      <c r="EN191" s="118">
        <f t="shared" ref="EN191:ER191" si="615">EN192</f>
        <v>0</v>
      </c>
      <c r="EO191" s="118"/>
      <c r="EP191" s="118"/>
      <c r="EQ191" s="118">
        <f t="shared" si="615"/>
        <v>0</v>
      </c>
      <c r="ER191" s="118">
        <f t="shared" si="615"/>
        <v>0</v>
      </c>
    </row>
    <row r="192" spans="1:148" s="1" customFormat="1" ht="15.75" customHeight="1" x14ac:dyDescent="0.25">
      <c r="A192" s="55"/>
      <c r="B192" s="55">
        <v>149</v>
      </c>
      <c r="C192" s="56" t="s">
        <v>515</v>
      </c>
      <c r="D192" s="131" t="s">
        <v>516</v>
      </c>
      <c r="E192" s="58">
        <v>13916</v>
      </c>
      <c r="F192" s="59">
        <v>1.1000000000000001</v>
      </c>
      <c r="G192" s="60"/>
      <c r="H192" s="61">
        <v>1</v>
      </c>
      <c r="I192" s="107"/>
      <c r="J192" s="107"/>
      <c r="K192" s="101">
        <v>1.4</v>
      </c>
      <c r="L192" s="101">
        <v>1.68</v>
      </c>
      <c r="M192" s="101">
        <v>2.23</v>
      </c>
      <c r="N192" s="104">
        <v>2.57</v>
      </c>
      <c r="O192" s="63">
        <v>0</v>
      </c>
      <c r="P192" s="64">
        <f>O192*E192*F192*H192*K192*$P$10</f>
        <v>0</v>
      </c>
      <c r="Q192" s="105"/>
      <c r="R192" s="64">
        <f>Q192*E192*F192*H192*K192*$R$10</f>
        <v>0</v>
      </c>
      <c r="S192" s="65">
        <v>0</v>
      </c>
      <c r="T192" s="65">
        <f>S192*E192*F192*H192*K192*$T$10</f>
        <v>0</v>
      </c>
      <c r="U192" s="63">
        <v>0</v>
      </c>
      <c r="V192" s="64">
        <f>SUM(U192*E192*F192*H192*K192*$V$10)</f>
        <v>0</v>
      </c>
      <c r="W192" s="63"/>
      <c r="X192" s="65">
        <f>SUM(W192*E192*F192*H192*K192*$X$10)</f>
        <v>0</v>
      </c>
      <c r="Y192" s="63"/>
      <c r="Z192" s="64">
        <f>SUM(Y192*E192*F192*H192*K192*$Z$10)</f>
        <v>0</v>
      </c>
      <c r="AA192" s="65">
        <v>0</v>
      </c>
      <c r="AB192" s="64">
        <f>SUM(AA192*E192*F192*H192*K192*$AB$10)</f>
        <v>0</v>
      </c>
      <c r="AC192" s="64"/>
      <c r="AD192" s="64"/>
      <c r="AE192" s="65">
        <v>0</v>
      </c>
      <c r="AF192" s="64">
        <f>SUM(AE192*E192*F192*H192*K192*$AF$10)</f>
        <v>0</v>
      </c>
      <c r="AG192" s="65"/>
      <c r="AH192" s="64">
        <f>SUM(AG192*E192*F192*H192*L192*$AH$10)</f>
        <v>0</v>
      </c>
      <c r="AI192" s="65">
        <v>0</v>
      </c>
      <c r="AJ192" s="64">
        <f>SUM(AI192*E192*F192*H192*L192*$AJ$10)</f>
        <v>0</v>
      </c>
      <c r="AK192" s="63"/>
      <c r="AL192" s="64">
        <f>SUM(AK192*E192*F192*H192*K192*$AL$10)</f>
        <v>0</v>
      </c>
      <c r="AM192" s="65"/>
      <c r="AN192" s="65">
        <f>SUM(AM192*E192*F192*H192*K192*$AN$10)</f>
        <v>0</v>
      </c>
      <c r="AO192" s="63">
        <v>0</v>
      </c>
      <c r="AP192" s="64">
        <f>SUM(AO192*E192*F192*H192*K192*$AP$10)</f>
        <v>0</v>
      </c>
      <c r="AQ192" s="63"/>
      <c r="AR192" s="64">
        <f>SUM(AQ192*E192*F192*H192*K192*$AR$10)</f>
        <v>0</v>
      </c>
      <c r="AS192" s="65">
        <v>0</v>
      </c>
      <c r="AT192" s="64">
        <f>SUM(E192*F192*H192*K192*AS192*$AT$10)</f>
        <v>0</v>
      </c>
      <c r="AU192" s="65"/>
      <c r="AV192" s="64">
        <f>SUM(AU192*E192*F192*H192*K192*$AV$10)</f>
        <v>0</v>
      </c>
      <c r="AW192" s="63"/>
      <c r="AX192" s="64">
        <f>SUM(AW192*E192*F192*H192*K192*$AX$10)</f>
        <v>0</v>
      </c>
      <c r="AY192" s="63">
        <v>0</v>
      </c>
      <c r="AZ192" s="65">
        <f>SUM(AY192*E192*F192*H192*K192*$AZ$10)</f>
        <v>0</v>
      </c>
      <c r="BA192" s="63"/>
      <c r="BB192" s="64">
        <f>SUM(BA192*E192*F192*H192*K192*$BB$10)</f>
        <v>0</v>
      </c>
      <c r="BC192" s="63"/>
      <c r="BD192" s="64">
        <f>SUM(BC192*E192*F192*H192*K192*$BD$10)</f>
        <v>0</v>
      </c>
      <c r="BE192" s="63"/>
      <c r="BF192" s="64">
        <f>SUM(BE192*E192*F192*H192*K192*$BF$10)</f>
        <v>0</v>
      </c>
      <c r="BG192" s="63"/>
      <c r="BH192" s="64">
        <f>SUM(BG192*E192*F192*H192*K192*$BH$10)</f>
        <v>0</v>
      </c>
      <c r="BI192" s="63"/>
      <c r="BJ192" s="64">
        <f>BI192*E192*F192*H192*K192*$BJ$10</f>
        <v>0</v>
      </c>
      <c r="BK192" s="63"/>
      <c r="BL192" s="64">
        <f>BK192*E192*F192*H192*K192*$BL$10</f>
        <v>0</v>
      </c>
      <c r="BM192" s="63"/>
      <c r="BN192" s="64">
        <f>BM192*E192*F192*H192*K192*$BN$10</f>
        <v>0</v>
      </c>
      <c r="BO192" s="63"/>
      <c r="BP192" s="64">
        <f>SUM(BO192*E192*F192*H192*K192*$BP$10)</f>
        <v>0</v>
      </c>
      <c r="BQ192" s="63"/>
      <c r="BR192" s="64">
        <f>SUM(BQ192*E192*F192*H192*K192*$BR$10)</f>
        <v>0</v>
      </c>
      <c r="BS192" s="63"/>
      <c r="BT192" s="64">
        <f>SUM(BS192*E192*F192*H192*K192*$BT$10)</f>
        <v>0</v>
      </c>
      <c r="BU192" s="63"/>
      <c r="BV192" s="64">
        <f>SUM(BU192*E192*F192*H192*K192*$BV$10)</f>
        <v>0</v>
      </c>
      <c r="BW192" s="63"/>
      <c r="BX192" s="64">
        <f>SUM(BW192*E192*F192*H192*K192*$BX$10)</f>
        <v>0</v>
      </c>
      <c r="BY192" s="67"/>
      <c r="BZ192" s="68">
        <f>BY192*E192*F192*H192*K192*$BZ$10</f>
        <v>0</v>
      </c>
      <c r="CA192" s="63">
        <v>0</v>
      </c>
      <c r="CB192" s="64">
        <f>SUM(CA192*E192*F192*H192*K192*$CB$10)</f>
        <v>0</v>
      </c>
      <c r="CC192" s="65">
        <v>0</v>
      </c>
      <c r="CD192" s="64">
        <f>SUM(CC192*E192*F192*H192*K192*$CD$10)</f>
        <v>0</v>
      </c>
      <c r="CE192" s="63">
        <v>0</v>
      </c>
      <c r="CF192" s="64">
        <f>SUM(CE192*E192*F192*H192*K192*$CF$10)</f>
        <v>0</v>
      </c>
      <c r="CG192" s="63">
        <v>0</v>
      </c>
      <c r="CH192" s="64">
        <f>SUM(CG192*E192*F192*H192*K192*$CH$10)</f>
        <v>0</v>
      </c>
      <c r="CI192" s="63"/>
      <c r="CJ192" s="64">
        <f>CI192*E192*F192*H192*K192*$CJ$10</f>
        <v>0</v>
      </c>
      <c r="CK192" s="63"/>
      <c r="CL192" s="64">
        <f>SUM(CK192*E192*F192*H192*K192*$CL$10)</f>
        <v>0</v>
      </c>
      <c r="CM192" s="65">
        <v>0</v>
      </c>
      <c r="CN192" s="64">
        <f>SUM(CM192*E192*F192*H192*L192*$CN$10)</f>
        <v>0</v>
      </c>
      <c r="CO192" s="63">
        <v>0</v>
      </c>
      <c r="CP192" s="64">
        <f>SUM(CO192*E192*F192*H192*L192*$CP$10)</f>
        <v>0</v>
      </c>
      <c r="CQ192" s="63">
        <v>0</v>
      </c>
      <c r="CR192" s="64">
        <f>SUM(CQ192*E192*F192*H192*L192*$CR$10)</f>
        <v>0</v>
      </c>
      <c r="CS192" s="65"/>
      <c r="CT192" s="64">
        <f>SUM(CS192*E192*F192*H192*L192*$CT$10)</f>
        <v>0</v>
      </c>
      <c r="CU192" s="65">
        <v>0</v>
      </c>
      <c r="CV192" s="64">
        <f>SUM(CU192*E192*F192*H192*L192*$CV$10)</f>
        <v>0</v>
      </c>
      <c r="CW192" s="65"/>
      <c r="CX192" s="64">
        <f>SUM(CW192*E192*F192*H192*L192*$CX$10)</f>
        <v>0</v>
      </c>
      <c r="CY192" s="63"/>
      <c r="CZ192" s="64">
        <f>SUM(CY192*E192*F192*H192*L192*$CZ$10)</f>
        <v>0</v>
      </c>
      <c r="DA192" s="63">
        <v>0</v>
      </c>
      <c r="DB192" s="64">
        <f>SUM(DA192*E192*F192*H192*L192*$DB$10)</f>
        <v>0</v>
      </c>
      <c r="DC192" s="63"/>
      <c r="DD192" s="64">
        <f>SUM(DC192*E192*F192*H192*L192*$DD$10)</f>
        <v>0</v>
      </c>
      <c r="DE192" s="65">
        <v>0</v>
      </c>
      <c r="DF192" s="64">
        <f>SUM(DE192*E192*F192*H192*L192*$DF$10)</f>
        <v>0</v>
      </c>
      <c r="DG192" s="63"/>
      <c r="DH192" s="64">
        <f>SUM(DG192*E192*F192*H192*L192*$DH$10)</f>
        <v>0</v>
      </c>
      <c r="DI192" s="63">
        <v>0</v>
      </c>
      <c r="DJ192" s="64">
        <f>SUM(DI192*E192*F192*H192*L192*$DJ$10)</f>
        <v>0</v>
      </c>
      <c r="DK192" s="63">
        <v>0</v>
      </c>
      <c r="DL192" s="64">
        <f>SUM(DK192*E192*F192*H192*L192*$DL$10)</f>
        <v>0</v>
      </c>
      <c r="DM192" s="63"/>
      <c r="DN192" s="65">
        <f>SUM(DM192*E192*F192*H192*L192*$DN$10)</f>
        <v>0</v>
      </c>
      <c r="DO192" s="63"/>
      <c r="DP192" s="64">
        <f>SUM(DO192*E192*F192*H192*L192*$DP$10)</f>
        <v>0</v>
      </c>
      <c r="DQ192" s="63"/>
      <c r="DR192" s="64">
        <f>DQ192*E192*F192*H192*L192*$DR$10</f>
        <v>0</v>
      </c>
      <c r="DS192" s="63"/>
      <c r="DT192" s="64">
        <f>SUM(DS192*E192*F192*H192*L192*$DT$10)</f>
        <v>0</v>
      </c>
      <c r="DU192" s="63"/>
      <c r="DV192" s="64">
        <f>SUM(DU192*E192*F192*H192*L192*$DV$10)</f>
        <v>0</v>
      </c>
      <c r="DW192" s="63">
        <v>0</v>
      </c>
      <c r="DX192" s="64">
        <f>SUM(DW192*E192*F192*H192*M192*$DX$10)</f>
        <v>0</v>
      </c>
      <c r="DY192" s="63">
        <v>0</v>
      </c>
      <c r="DZ192" s="64">
        <f>SUM(DY192*E192*F192*H192*N192*$DZ$10)</f>
        <v>0</v>
      </c>
      <c r="EA192" s="63"/>
      <c r="EB192" s="64">
        <f>SUM(EA192*E192*F192*H192*K192*$EB$10)</f>
        <v>0</v>
      </c>
      <c r="EC192" s="63"/>
      <c r="ED192" s="64">
        <f>SUM(EC192*E192*F192*H192*K192*$ED$10)</f>
        <v>0</v>
      </c>
      <c r="EE192" s="63"/>
      <c r="EF192" s="64">
        <f>SUM(EE192*E192*F192*H192*K192*$EF$10)</f>
        <v>0</v>
      </c>
      <c r="EG192" s="63"/>
      <c r="EH192" s="64">
        <f>SUM(EG192*E192*F192*H192*K192*$EH$10)</f>
        <v>0</v>
      </c>
      <c r="EI192" s="63"/>
      <c r="EJ192" s="64">
        <f>EI192*E192*F192*H192*K192*$EJ$10</f>
        <v>0</v>
      </c>
      <c r="EK192" s="63"/>
      <c r="EL192" s="64">
        <f>EK192*E192*F192*H192*K192*$EL$10</f>
        <v>0</v>
      </c>
      <c r="EM192" s="63"/>
      <c r="EN192" s="64"/>
      <c r="EO192" s="69"/>
      <c r="EP192" s="69"/>
      <c r="EQ192" s="70">
        <f>SUM(O192,Y192,Q192,S192,AA192,U192,W192,AE192,AG192,AI192,AK192,AM192,AS192,AU192,AW192,AQ192,CM192,CS192,CW192,CA192,CC192,DC192,DE192,DG192,DI192,DK192,DM192,DO192,AY192,AO192,BA192,BC192,BE192,BG192,BI192,BK192,BM192,BO192,BQ192,BS192,BU192,EE192,EG192,EA192,EC192,BW192,BY192,CU192,CO192,CQ192,CY192,DA192,CE192,CG192,CI192,CK192,DQ192,DS192,DU192,DW192,DY192,EI192,EK192,EM192)</f>
        <v>0</v>
      </c>
      <c r="ER192" s="70">
        <f>SUM(P192,Z192,R192,T192,AB192,V192,X192,AF192,AH192,AJ192,AL192,AN192,AT192,AV192,AX192,AR192,CN192,CT192,CX192,CB192,CD192,DD192,DF192,DH192,DJ192,DL192,DN192,DP192,AZ192,AP192,BB192,BD192,BF192,BH192,BJ192,BL192,BN192,BP192,BR192,BT192,BV192,EF192,EH192,EB192,ED192,BX192,BZ192,CV192,CP192,CR192,CZ192,DB192,CF192,CH192,CJ192,CL192,DR192,DT192,DV192,DX192,DZ192,EJ192,EL192,EN192)</f>
        <v>0</v>
      </c>
    </row>
    <row r="193" spans="1:148" s="110" customFormat="1" ht="15" customHeight="1" x14ac:dyDescent="0.25">
      <c r="A193" s="55">
        <v>34</v>
      </c>
      <c r="B193" s="55"/>
      <c r="C193" s="56" t="s">
        <v>517</v>
      </c>
      <c r="D193" s="186" t="s">
        <v>518</v>
      </c>
      <c r="E193" s="58">
        <v>13916</v>
      </c>
      <c r="F193" s="181"/>
      <c r="G193" s="60"/>
      <c r="H193" s="54"/>
      <c r="I193" s="99"/>
      <c r="J193" s="99"/>
      <c r="K193" s="101">
        <v>1.4</v>
      </c>
      <c r="L193" s="101">
        <v>1.68</v>
      </c>
      <c r="M193" s="101">
        <v>2.23</v>
      </c>
      <c r="N193" s="104">
        <v>2.57</v>
      </c>
      <c r="O193" s="118">
        <f>SUM(O194:O196)</f>
        <v>0</v>
      </c>
      <c r="P193" s="118">
        <f t="shared" ref="P193:CA193" si="616">SUM(P194:P196)</f>
        <v>0</v>
      </c>
      <c r="Q193" s="118">
        <f t="shared" si="616"/>
        <v>0</v>
      </c>
      <c r="R193" s="118">
        <f t="shared" si="616"/>
        <v>0</v>
      </c>
      <c r="S193" s="118">
        <f t="shared" si="616"/>
        <v>0</v>
      </c>
      <c r="T193" s="118">
        <f t="shared" si="616"/>
        <v>0</v>
      </c>
      <c r="U193" s="118">
        <f t="shared" si="616"/>
        <v>0</v>
      </c>
      <c r="V193" s="118">
        <f t="shared" si="616"/>
        <v>0</v>
      </c>
      <c r="W193" s="118">
        <f t="shared" si="616"/>
        <v>0</v>
      </c>
      <c r="X193" s="118">
        <f t="shared" si="616"/>
        <v>0</v>
      </c>
      <c r="Y193" s="118">
        <f t="shared" si="616"/>
        <v>0</v>
      </c>
      <c r="Z193" s="118">
        <f t="shared" si="616"/>
        <v>0</v>
      </c>
      <c r="AA193" s="118">
        <f t="shared" si="616"/>
        <v>0</v>
      </c>
      <c r="AB193" s="118">
        <f t="shared" si="616"/>
        <v>0</v>
      </c>
      <c r="AC193" s="118">
        <f t="shared" si="616"/>
        <v>0</v>
      </c>
      <c r="AD193" s="118">
        <f t="shared" si="616"/>
        <v>0</v>
      </c>
      <c r="AE193" s="118">
        <f t="shared" si="616"/>
        <v>0</v>
      </c>
      <c r="AF193" s="118">
        <f t="shared" si="616"/>
        <v>0</v>
      </c>
      <c r="AG193" s="118">
        <f t="shared" si="616"/>
        <v>0</v>
      </c>
      <c r="AH193" s="118">
        <f t="shared" si="616"/>
        <v>0</v>
      </c>
      <c r="AI193" s="118">
        <f t="shared" si="616"/>
        <v>0</v>
      </c>
      <c r="AJ193" s="118">
        <f t="shared" si="616"/>
        <v>0</v>
      </c>
      <c r="AK193" s="118">
        <f t="shared" si="616"/>
        <v>0</v>
      </c>
      <c r="AL193" s="118">
        <f t="shared" si="616"/>
        <v>0</v>
      </c>
      <c r="AM193" s="118">
        <f t="shared" si="616"/>
        <v>0</v>
      </c>
      <c r="AN193" s="118">
        <f t="shared" si="616"/>
        <v>0</v>
      </c>
      <c r="AO193" s="118">
        <f t="shared" si="616"/>
        <v>0</v>
      </c>
      <c r="AP193" s="118">
        <f t="shared" si="616"/>
        <v>0</v>
      </c>
      <c r="AQ193" s="118">
        <f t="shared" si="616"/>
        <v>0</v>
      </c>
      <c r="AR193" s="118">
        <f t="shared" si="616"/>
        <v>0</v>
      </c>
      <c r="AS193" s="118">
        <f t="shared" si="616"/>
        <v>0</v>
      </c>
      <c r="AT193" s="118">
        <f t="shared" si="616"/>
        <v>0</v>
      </c>
      <c r="AU193" s="118">
        <f t="shared" si="616"/>
        <v>0</v>
      </c>
      <c r="AV193" s="118">
        <f t="shared" si="616"/>
        <v>0</v>
      </c>
      <c r="AW193" s="118">
        <f t="shared" si="616"/>
        <v>0</v>
      </c>
      <c r="AX193" s="118">
        <f t="shared" si="616"/>
        <v>0</v>
      </c>
      <c r="AY193" s="118">
        <f t="shared" si="616"/>
        <v>0</v>
      </c>
      <c r="AZ193" s="118">
        <f t="shared" si="616"/>
        <v>0</v>
      </c>
      <c r="BA193" s="118">
        <f t="shared" si="616"/>
        <v>0</v>
      </c>
      <c r="BB193" s="118">
        <f t="shared" si="616"/>
        <v>0</v>
      </c>
      <c r="BC193" s="118">
        <f t="shared" si="616"/>
        <v>0</v>
      </c>
      <c r="BD193" s="118">
        <f t="shared" si="616"/>
        <v>0</v>
      </c>
      <c r="BE193" s="118">
        <f t="shared" si="616"/>
        <v>0</v>
      </c>
      <c r="BF193" s="118">
        <f t="shared" si="616"/>
        <v>0</v>
      </c>
      <c r="BG193" s="118">
        <f t="shared" si="616"/>
        <v>0</v>
      </c>
      <c r="BH193" s="118">
        <f t="shared" si="616"/>
        <v>0</v>
      </c>
      <c r="BI193" s="118">
        <f t="shared" si="616"/>
        <v>0</v>
      </c>
      <c r="BJ193" s="118">
        <f t="shared" si="616"/>
        <v>0</v>
      </c>
      <c r="BK193" s="118">
        <f t="shared" si="616"/>
        <v>0</v>
      </c>
      <c r="BL193" s="118">
        <f t="shared" si="616"/>
        <v>0</v>
      </c>
      <c r="BM193" s="118">
        <f t="shared" si="616"/>
        <v>0</v>
      </c>
      <c r="BN193" s="118">
        <f t="shared" si="616"/>
        <v>0</v>
      </c>
      <c r="BO193" s="118">
        <f t="shared" si="616"/>
        <v>0</v>
      </c>
      <c r="BP193" s="118">
        <f t="shared" si="616"/>
        <v>0</v>
      </c>
      <c r="BQ193" s="118">
        <f t="shared" si="616"/>
        <v>0</v>
      </c>
      <c r="BR193" s="118">
        <f t="shared" si="616"/>
        <v>0</v>
      </c>
      <c r="BS193" s="118">
        <f t="shared" si="616"/>
        <v>0</v>
      </c>
      <c r="BT193" s="118">
        <f t="shared" si="616"/>
        <v>0</v>
      </c>
      <c r="BU193" s="118">
        <f t="shared" si="616"/>
        <v>0</v>
      </c>
      <c r="BV193" s="118">
        <f t="shared" si="616"/>
        <v>0</v>
      </c>
      <c r="BW193" s="118">
        <f t="shared" si="616"/>
        <v>0</v>
      </c>
      <c r="BX193" s="118">
        <f t="shared" si="616"/>
        <v>0</v>
      </c>
      <c r="BY193" s="118">
        <f t="shared" si="616"/>
        <v>0</v>
      </c>
      <c r="BZ193" s="118">
        <f t="shared" si="616"/>
        <v>0</v>
      </c>
      <c r="CA193" s="118">
        <f t="shared" si="616"/>
        <v>0</v>
      </c>
      <c r="CB193" s="118">
        <f t="shared" ref="CB193:EM193" si="617">SUM(CB194:CB196)</f>
        <v>0</v>
      </c>
      <c r="CC193" s="118">
        <f t="shared" si="617"/>
        <v>0</v>
      </c>
      <c r="CD193" s="118">
        <f t="shared" si="617"/>
        <v>0</v>
      </c>
      <c r="CE193" s="118">
        <f t="shared" si="617"/>
        <v>0</v>
      </c>
      <c r="CF193" s="118">
        <f t="shared" si="617"/>
        <v>0</v>
      </c>
      <c r="CG193" s="118">
        <f t="shared" si="617"/>
        <v>0</v>
      </c>
      <c r="CH193" s="118">
        <f t="shared" si="617"/>
        <v>0</v>
      </c>
      <c r="CI193" s="118">
        <f t="shared" si="617"/>
        <v>0</v>
      </c>
      <c r="CJ193" s="118">
        <f t="shared" si="617"/>
        <v>0</v>
      </c>
      <c r="CK193" s="118">
        <f t="shared" si="617"/>
        <v>0</v>
      </c>
      <c r="CL193" s="118">
        <f t="shared" si="617"/>
        <v>0</v>
      </c>
      <c r="CM193" s="118">
        <f t="shared" si="617"/>
        <v>0</v>
      </c>
      <c r="CN193" s="118">
        <f t="shared" si="617"/>
        <v>0</v>
      </c>
      <c r="CO193" s="118">
        <f t="shared" si="617"/>
        <v>0</v>
      </c>
      <c r="CP193" s="118">
        <f t="shared" si="617"/>
        <v>0</v>
      </c>
      <c r="CQ193" s="118">
        <f t="shared" si="617"/>
        <v>0</v>
      </c>
      <c r="CR193" s="118">
        <f t="shared" si="617"/>
        <v>0</v>
      </c>
      <c r="CS193" s="118">
        <f t="shared" si="617"/>
        <v>0</v>
      </c>
      <c r="CT193" s="118">
        <f t="shared" si="617"/>
        <v>0</v>
      </c>
      <c r="CU193" s="118">
        <f t="shared" si="617"/>
        <v>0</v>
      </c>
      <c r="CV193" s="118">
        <f t="shared" si="617"/>
        <v>0</v>
      </c>
      <c r="CW193" s="118">
        <f t="shared" si="617"/>
        <v>0</v>
      </c>
      <c r="CX193" s="118">
        <f t="shared" si="617"/>
        <v>0</v>
      </c>
      <c r="CY193" s="118">
        <f t="shared" si="617"/>
        <v>0</v>
      </c>
      <c r="CZ193" s="118">
        <f t="shared" si="617"/>
        <v>0</v>
      </c>
      <c r="DA193" s="118">
        <f t="shared" si="617"/>
        <v>0</v>
      </c>
      <c r="DB193" s="118">
        <f t="shared" si="617"/>
        <v>0</v>
      </c>
      <c r="DC193" s="118">
        <f t="shared" si="617"/>
        <v>0</v>
      </c>
      <c r="DD193" s="118">
        <f t="shared" si="617"/>
        <v>0</v>
      </c>
      <c r="DE193" s="118">
        <f t="shared" si="617"/>
        <v>0</v>
      </c>
      <c r="DF193" s="118">
        <f t="shared" si="617"/>
        <v>0</v>
      </c>
      <c r="DG193" s="118">
        <f t="shared" si="617"/>
        <v>30</v>
      </c>
      <c r="DH193" s="118">
        <f t="shared" si="617"/>
        <v>617202.43200000003</v>
      </c>
      <c r="DI193" s="118">
        <f t="shared" si="617"/>
        <v>0</v>
      </c>
      <c r="DJ193" s="118">
        <f t="shared" si="617"/>
        <v>0</v>
      </c>
      <c r="DK193" s="118">
        <f t="shared" si="617"/>
        <v>0</v>
      </c>
      <c r="DL193" s="118">
        <f t="shared" si="617"/>
        <v>0</v>
      </c>
      <c r="DM193" s="118">
        <f t="shared" si="617"/>
        <v>0</v>
      </c>
      <c r="DN193" s="118">
        <f t="shared" si="617"/>
        <v>0</v>
      </c>
      <c r="DO193" s="118">
        <f t="shared" si="617"/>
        <v>0</v>
      </c>
      <c r="DP193" s="118">
        <f t="shared" si="617"/>
        <v>0</v>
      </c>
      <c r="DQ193" s="118">
        <f t="shared" si="617"/>
        <v>0</v>
      </c>
      <c r="DR193" s="118">
        <f t="shared" si="617"/>
        <v>0</v>
      </c>
      <c r="DS193" s="118">
        <f t="shared" si="617"/>
        <v>0</v>
      </c>
      <c r="DT193" s="118">
        <f t="shared" si="617"/>
        <v>0</v>
      </c>
      <c r="DU193" s="118">
        <f t="shared" si="617"/>
        <v>0</v>
      </c>
      <c r="DV193" s="118">
        <f t="shared" si="617"/>
        <v>0</v>
      </c>
      <c r="DW193" s="118">
        <f t="shared" si="617"/>
        <v>0</v>
      </c>
      <c r="DX193" s="118">
        <f t="shared" si="617"/>
        <v>0</v>
      </c>
      <c r="DY193" s="118">
        <f t="shared" si="617"/>
        <v>0</v>
      </c>
      <c r="DZ193" s="118">
        <f t="shared" si="617"/>
        <v>0</v>
      </c>
      <c r="EA193" s="118">
        <f t="shared" si="617"/>
        <v>0</v>
      </c>
      <c r="EB193" s="118">
        <f t="shared" si="617"/>
        <v>0</v>
      </c>
      <c r="EC193" s="118">
        <f t="shared" si="617"/>
        <v>0</v>
      </c>
      <c r="ED193" s="118">
        <f t="shared" si="617"/>
        <v>0</v>
      </c>
      <c r="EE193" s="118">
        <f t="shared" si="617"/>
        <v>0</v>
      </c>
      <c r="EF193" s="118">
        <f t="shared" si="617"/>
        <v>0</v>
      </c>
      <c r="EG193" s="118">
        <f t="shared" si="617"/>
        <v>0</v>
      </c>
      <c r="EH193" s="118">
        <f t="shared" si="617"/>
        <v>0</v>
      </c>
      <c r="EI193" s="118">
        <f t="shared" si="617"/>
        <v>0</v>
      </c>
      <c r="EJ193" s="118">
        <f t="shared" si="617"/>
        <v>0</v>
      </c>
      <c r="EK193" s="118">
        <f t="shared" si="617"/>
        <v>0</v>
      </c>
      <c r="EL193" s="118">
        <f t="shared" si="617"/>
        <v>0</v>
      </c>
      <c r="EM193" s="118">
        <f t="shared" si="617"/>
        <v>0</v>
      </c>
      <c r="EN193" s="118">
        <f t="shared" ref="EN193:ER193" si="618">SUM(EN194:EN196)</f>
        <v>0</v>
      </c>
      <c r="EO193" s="118"/>
      <c r="EP193" s="118"/>
      <c r="EQ193" s="118">
        <f t="shared" si="618"/>
        <v>30</v>
      </c>
      <c r="ER193" s="118">
        <f t="shared" si="618"/>
        <v>617202.43200000003</v>
      </c>
    </row>
    <row r="194" spans="1:148" s="1" customFormat="1" ht="45" customHeight="1" x14ac:dyDescent="0.25">
      <c r="A194" s="55"/>
      <c r="B194" s="55">
        <v>150</v>
      </c>
      <c r="C194" s="56" t="s">
        <v>519</v>
      </c>
      <c r="D194" s="130" t="s">
        <v>520</v>
      </c>
      <c r="E194" s="58">
        <v>13916</v>
      </c>
      <c r="F194" s="59">
        <v>0.88</v>
      </c>
      <c r="G194" s="60"/>
      <c r="H194" s="61">
        <v>1</v>
      </c>
      <c r="I194" s="107"/>
      <c r="J194" s="107"/>
      <c r="K194" s="101">
        <v>1.4</v>
      </c>
      <c r="L194" s="101">
        <v>1.68</v>
      </c>
      <c r="M194" s="101">
        <v>2.23</v>
      </c>
      <c r="N194" s="104">
        <v>2.57</v>
      </c>
      <c r="O194" s="63">
        <v>0</v>
      </c>
      <c r="P194" s="64">
        <f>O194*E194*F194*H194*K194*$P$10</f>
        <v>0</v>
      </c>
      <c r="Q194" s="105"/>
      <c r="R194" s="64">
        <f>Q194*E194*F194*H194*K194*$R$10</f>
        <v>0</v>
      </c>
      <c r="S194" s="65">
        <v>0</v>
      </c>
      <c r="T194" s="65">
        <f>S194*E194*F194*H194*K194*$T$10</f>
        <v>0</v>
      </c>
      <c r="U194" s="63">
        <v>0</v>
      </c>
      <c r="V194" s="64">
        <f>SUM(U194*E194*F194*H194*K194*$V$10)</f>
        <v>0</v>
      </c>
      <c r="W194" s="63"/>
      <c r="X194" s="65">
        <f>SUM(W194*E194*F194*H194*K194*$X$10)</f>
        <v>0</v>
      </c>
      <c r="Y194" s="63"/>
      <c r="Z194" s="64">
        <f>SUM(Y194*E194*F194*H194*K194*$Z$10)</f>
        <v>0</v>
      </c>
      <c r="AA194" s="65">
        <v>0</v>
      </c>
      <c r="AB194" s="64">
        <f>SUM(AA194*E194*F194*H194*K194*$AB$10)</f>
        <v>0</v>
      </c>
      <c r="AC194" s="64"/>
      <c r="AD194" s="64"/>
      <c r="AE194" s="65">
        <v>0</v>
      </c>
      <c r="AF194" s="64">
        <f>SUM(AE194*E194*F194*H194*K194*$AF$10)</f>
        <v>0</v>
      </c>
      <c r="AG194" s="65"/>
      <c r="AH194" s="64">
        <f>SUM(AG194*E194*F194*H194*L194*$AH$10)</f>
        <v>0</v>
      </c>
      <c r="AI194" s="65">
        <v>0</v>
      </c>
      <c r="AJ194" s="64">
        <f>SUM(AI194*E194*F194*H194*L194*$AJ$10)</f>
        <v>0</v>
      </c>
      <c r="AK194" s="63"/>
      <c r="AL194" s="64">
        <f>SUM(AK194*E194*F194*H194*K194*$AL$10)</f>
        <v>0</v>
      </c>
      <c r="AM194" s="65"/>
      <c r="AN194" s="65">
        <f>SUM(AM194*E194*F194*H194*K194*$AN$10)</f>
        <v>0</v>
      </c>
      <c r="AO194" s="63">
        <v>0</v>
      </c>
      <c r="AP194" s="64">
        <f>SUM(AO194*E194*F194*H194*K194*$AP$10)</f>
        <v>0</v>
      </c>
      <c r="AQ194" s="63"/>
      <c r="AR194" s="64">
        <f>SUM(AQ194*E194*F194*H194*K194*$AR$10)</f>
        <v>0</v>
      </c>
      <c r="AS194" s="65">
        <v>0</v>
      </c>
      <c r="AT194" s="64">
        <f>SUM(E194*F194*H194*K194*AS194*$AT$10)</f>
        <v>0</v>
      </c>
      <c r="AU194" s="65"/>
      <c r="AV194" s="64">
        <f>SUM(AU194*E194*F194*H194*K194*$AV$10)</f>
        <v>0</v>
      </c>
      <c r="AW194" s="63"/>
      <c r="AX194" s="64">
        <f>SUM(AW194*E194*F194*H194*K194*$AX$10)</f>
        <v>0</v>
      </c>
      <c r="AY194" s="63"/>
      <c r="AZ194" s="65">
        <f>SUM(AY194*E194*F194*H194*K194*$AZ$10)</f>
        <v>0</v>
      </c>
      <c r="BA194" s="63"/>
      <c r="BB194" s="64">
        <f>SUM(BA194*E194*F194*H194*K194*$BB$10)</f>
        <v>0</v>
      </c>
      <c r="BC194" s="63"/>
      <c r="BD194" s="64">
        <f>SUM(BC194*E194*F194*H194*K194*$BD$10)</f>
        <v>0</v>
      </c>
      <c r="BE194" s="63"/>
      <c r="BF194" s="64">
        <f>SUM(BE194*E194*F194*H194*K194*$BF$10)</f>
        <v>0</v>
      </c>
      <c r="BG194" s="63"/>
      <c r="BH194" s="64">
        <f>SUM(BG194*E194*F194*H194*K194*$BH$10)</f>
        <v>0</v>
      </c>
      <c r="BI194" s="63"/>
      <c r="BJ194" s="64">
        <f>BI194*E194*F194*H194*K194*$BJ$10</f>
        <v>0</v>
      </c>
      <c r="BK194" s="63"/>
      <c r="BL194" s="64">
        <f>BK194*E194*F194*H194*K194*$BL$10</f>
        <v>0</v>
      </c>
      <c r="BM194" s="63"/>
      <c r="BN194" s="64">
        <f>BM194*E194*F194*H194*K194*$BN$10</f>
        <v>0</v>
      </c>
      <c r="BO194" s="63"/>
      <c r="BP194" s="64">
        <f>SUM(BO194*E194*F194*H194*K194*$BP$10)</f>
        <v>0</v>
      </c>
      <c r="BQ194" s="63"/>
      <c r="BR194" s="64">
        <f>SUM(BQ194*E194*F194*H194*K194*$BR$10)</f>
        <v>0</v>
      </c>
      <c r="BS194" s="63"/>
      <c r="BT194" s="64">
        <f>SUM(BS194*E194*F194*H194*K194*$BT$10)</f>
        <v>0</v>
      </c>
      <c r="BU194" s="63"/>
      <c r="BV194" s="64">
        <f>SUM(BU194*E194*F194*H194*K194*$BV$10)</f>
        <v>0</v>
      </c>
      <c r="BW194" s="63"/>
      <c r="BX194" s="64">
        <f>SUM(BW194*E194*F194*H194*K194*$BX$10)</f>
        <v>0</v>
      </c>
      <c r="BY194" s="67"/>
      <c r="BZ194" s="68">
        <f>BY194*E194*F194*H194*K194*$BZ$10</f>
        <v>0</v>
      </c>
      <c r="CA194" s="63">
        <v>0</v>
      </c>
      <c r="CB194" s="64">
        <f>SUM(CA194*E194*F194*H194*K194*$CB$10)</f>
        <v>0</v>
      </c>
      <c r="CC194" s="65">
        <v>0</v>
      </c>
      <c r="CD194" s="64">
        <f>SUM(CC194*E194*F194*H194*K194*$CD$10)</f>
        <v>0</v>
      </c>
      <c r="CE194" s="63">
        <v>0</v>
      </c>
      <c r="CF194" s="64">
        <f>SUM(CE194*E194*F194*H194*K194*$CF$10)</f>
        <v>0</v>
      </c>
      <c r="CG194" s="63">
        <v>0</v>
      </c>
      <c r="CH194" s="64">
        <f>SUM(CG194*E194*F194*H194*K194*$CH$10)</f>
        <v>0</v>
      </c>
      <c r="CI194" s="63"/>
      <c r="CJ194" s="64">
        <f>CI194*E194*F194*H194*K194*$CJ$10</f>
        <v>0</v>
      </c>
      <c r="CK194" s="63"/>
      <c r="CL194" s="64">
        <f>SUM(CK194*E194*F194*H194*K194*$CL$10)</f>
        <v>0</v>
      </c>
      <c r="CM194" s="65">
        <v>0</v>
      </c>
      <c r="CN194" s="64">
        <f>SUM(CM194*E194*F194*H194*L194*$CN$10)</f>
        <v>0</v>
      </c>
      <c r="CO194" s="63">
        <v>0</v>
      </c>
      <c r="CP194" s="64">
        <f>SUM(CO194*E194*F194*H194*L194*$CP$10)</f>
        <v>0</v>
      </c>
      <c r="CQ194" s="63">
        <v>0</v>
      </c>
      <c r="CR194" s="64">
        <f>SUM(CQ194*E194*F194*H194*L194*$CR$10)</f>
        <v>0</v>
      </c>
      <c r="CS194" s="65"/>
      <c r="CT194" s="64">
        <f>SUM(CS194*E194*F194*H194*L194*$CT$10)</f>
        <v>0</v>
      </c>
      <c r="CU194" s="65">
        <v>0</v>
      </c>
      <c r="CV194" s="64">
        <f>SUM(CU194*E194*F194*H194*L194*$CV$10)</f>
        <v>0</v>
      </c>
      <c r="CW194" s="65"/>
      <c r="CX194" s="64">
        <f>SUM(CW194*E194*F194*H194*L194*$CX$10)</f>
        <v>0</v>
      </c>
      <c r="CY194" s="63"/>
      <c r="CZ194" s="64">
        <f>SUM(CY194*E194*F194*H194*L194*$CZ$10)</f>
        <v>0</v>
      </c>
      <c r="DA194" s="63"/>
      <c r="DB194" s="64">
        <f>SUM(DA194*E194*F194*H194*L194*$DB$10)</f>
        <v>0</v>
      </c>
      <c r="DC194" s="63">
        <v>0</v>
      </c>
      <c r="DD194" s="64">
        <f>SUM(DC194*E194*F194*H194*L194*$DD$10)</f>
        <v>0</v>
      </c>
      <c r="DE194" s="65"/>
      <c r="DF194" s="64">
        <f>SUM(DE194*E194*F194*H194*L194*$DF$10)</f>
        <v>0</v>
      </c>
      <c r="DG194" s="63">
        <v>30</v>
      </c>
      <c r="DH194" s="64">
        <f>SUM(DG194*E194*F194*H194*L194*$DH$10)</f>
        <v>617202.43200000003</v>
      </c>
      <c r="DI194" s="63">
        <v>0</v>
      </c>
      <c r="DJ194" s="64">
        <f>SUM(DI194*E194*F194*H194*L194*$DJ$10)</f>
        <v>0</v>
      </c>
      <c r="DK194" s="63">
        <v>0</v>
      </c>
      <c r="DL194" s="64">
        <f>SUM(DK194*E194*F194*H194*L194*$DL$10)</f>
        <v>0</v>
      </c>
      <c r="DM194" s="63"/>
      <c r="DN194" s="65">
        <f>SUM(DM194*E194*F194*H194*L194*$DN$10)</f>
        <v>0</v>
      </c>
      <c r="DO194" s="63"/>
      <c r="DP194" s="64">
        <f>SUM(DO194*E194*F194*H194*L194*$DP$10)</f>
        <v>0</v>
      </c>
      <c r="DQ194" s="63"/>
      <c r="DR194" s="64">
        <f>DQ194*E194*F194*H194*L194*$DR$10</f>
        <v>0</v>
      </c>
      <c r="DS194" s="63"/>
      <c r="DT194" s="64">
        <f>SUM(DS194*E194*F194*H194*L194*$DT$10)</f>
        <v>0</v>
      </c>
      <c r="DU194" s="63">
        <v>0</v>
      </c>
      <c r="DV194" s="64">
        <f>SUM(DU194*E194*F194*H194*L194*$DV$10)</f>
        <v>0</v>
      </c>
      <c r="DW194" s="63">
        <v>0</v>
      </c>
      <c r="DX194" s="64">
        <f>SUM(DW194*E194*F194*H194*M194*$DX$10)</f>
        <v>0</v>
      </c>
      <c r="DY194" s="63"/>
      <c r="DZ194" s="64">
        <f>SUM(DY194*E194*F194*H194*N194*$DZ$10)</f>
        <v>0</v>
      </c>
      <c r="EA194" s="63"/>
      <c r="EB194" s="64">
        <f>SUM(EA194*E194*F194*H194*K194*$EB$10)</f>
        <v>0</v>
      </c>
      <c r="EC194" s="63"/>
      <c r="ED194" s="64">
        <f>SUM(EC194*E194*F194*H194*K194*$ED$10)</f>
        <v>0</v>
      </c>
      <c r="EE194" s="63"/>
      <c r="EF194" s="64">
        <f>SUM(EE194*E194*F194*H194*K194*$EF$10)</f>
        <v>0</v>
      </c>
      <c r="EG194" s="63"/>
      <c r="EH194" s="64">
        <f>SUM(EG194*E194*F194*H194*K194*$EH$10)</f>
        <v>0</v>
      </c>
      <c r="EI194" s="63"/>
      <c r="EJ194" s="64">
        <f>EI194*E194*F194*H194*K194*$EJ$10</f>
        <v>0</v>
      </c>
      <c r="EK194" s="63"/>
      <c r="EL194" s="64">
        <f>EK194*E194*F194*H194*K194*$EL$10</f>
        <v>0</v>
      </c>
      <c r="EM194" s="63"/>
      <c r="EN194" s="64"/>
      <c r="EO194" s="69"/>
      <c r="EP194" s="69"/>
      <c r="EQ194" s="70">
        <f t="shared" ref="EQ194:ER196" si="619">SUM(O194,Y194,Q194,S194,AA194,U194,W194,AE194,AG194,AI194,AK194,AM194,AS194,AU194,AW194,AQ194,CM194,CS194,CW194,CA194,CC194,DC194,DE194,DG194,DI194,DK194,DM194,DO194,AY194,AO194,BA194,BC194,BE194,BG194,BI194,BK194,BM194,BO194,BQ194,BS194,BU194,EE194,EG194,EA194,EC194,BW194,BY194,CU194,CO194,CQ194,CY194,DA194,CE194,CG194,CI194,CK194,DQ194,DS194,DU194,DW194,DY194,EI194,EK194,EM194)</f>
        <v>30</v>
      </c>
      <c r="ER194" s="70">
        <f t="shared" si="619"/>
        <v>617202.43200000003</v>
      </c>
    </row>
    <row r="195" spans="1:148" s="1" customFormat="1" ht="30" customHeight="1" x14ac:dyDescent="0.25">
      <c r="A195" s="55"/>
      <c r="B195" s="55">
        <v>151</v>
      </c>
      <c r="C195" s="56" t="s">
        <v>521</v>
      </c>
      <c r="D195" s="130" t="s">
        <v>522</v>
      </c>
      <c r="E195" s="58">
        <v>13916</v>
      </c>
      <c r="F195" s="59">
        <v>0.92</v>
      </c>
      <c r="G195" s="60"/>
      <c r="H195" s="61">
        <v>1</v>
      </c>
      <c r="I195" s="107"/>
      <c r="J195" s="107"/>
      <c r="K195" s="101">
        <v>1.4</v>
      </c>
      <c r="L195" s="101">
        <v>1.68</v>
      </c>
      <c r="M195" s="101">
        <v>2.23</v>
      </c>
      <c r="N195" s="104">
        <v>2.57</v>
      </c>
      <c r="O195" s="63"/>
      <c r="P195" s="64">
        <f>O195*E195*F195*H195*K195*$P$10</f>
        <v>0</v>
      </c>
      <c r="Q195" s="105"/>
      <c r="R195" s="64">
        <f>Q195*E195*F195*H195*K195*$R$10</f>
        <v>0</v>
      </c>
      <c r="S195" s="65"/>
      <c r="T195" s="65">
        <f>S195*E195*F195*H195*K195*$T$10</f>
        <v>0</v>
      </c>
      <c r="U195" s="63"/>
      <c r="V195" s="64">
        <f>SUM(U195*E195*F195*H195*K195*$V$10)</f>
        <v>0</v>
      </c>
      <c r="W195" s="63"/>
      <c r="X195" s="65">
        <f>SUM(W195*E195*F195*H195*K195*$X$10)</f>
        <v>0</v>
      </c>
      <c r="Y195" s="63"/>
      <c r="Z195" s="64">
        <f>SUM(Y195*E195*F195*H195*K195*$Z$10)</f>
        <v>0</v>
      </c>
      <c r="AA195" s="65"/>
      <c r="AB195" s="64">
        <f>SUM(AA195*E195*F195*H195*K195*$AB$10)</f>
        <v>0</v>
      </c>
      <c r="AC195" s="64"/>
      <c r="AD195" s="64"/>
      <c r="AE195" s="65"/>
      <c r="AF195" s="64">
        <f>SUM(AE195*E195*F195*H195*K195*$AF$10)</f>
        <v>0</v>
      </c>
      <c r="AG195" s="65"/>
      <c r="AH195" s="64">
        <f>SUM(AG195*E195*F195*H195*L195*$AH$10)</f>
        <v>0</v>
      </c>
      <c r="AI195" s="65"/>
      <c r="AJ195" s="64">
        <f>SUM(AI195*E195*F195*H195*L195*$AJ$10)</f>
        <v>0</v>
      </c>
      <c r="AK195" s="63"/>
      <c r="AL195" s="64">
        <f>SUM(AK195*E195*F195*H195*K195*$AL$10)</f>
        <v>0</v>
      </c>
      <c r="AM195" s="65"/>
      <c r="AN195" s="65">
        <f>SUM(AM195*E195*F195*H195*K195*$AN$10)</f>
        <v>0</v>
      </c>
      <c r="AO195" s="63"/>
      <c r="AP195" s="64">
        <f>SUM(AO195*E195*F195*H195*K195*$AP$10)</f>
        <v>0</v>
      </c>
      <c r="AQ195" s="63"/>
      <c r="AR195" s="64">
        <f>SUM(AQ195*E195*F195*H195*K195*$AR$10)</f>
        <v>0</v>
      </c>
      <c r="AS195" s="65"/>
      <c r="AT195" s="64">
        <f>SUM(E195*F195*H195*K195*AS195*$AT$10)</f>
        <v>0</v>
      </c>
      <c r="AU195" s="65"/>
      <c r="AV195" s="64">
        <f>SUM(AU195*E195*F195*H195*K195*$AV$10)</f>
        <v>0</v>
      </c>
      <c r="AW195" s="63"/>
      <c r="AX195" s="64">
        <f>SUM(AW195*E195*F195*H195*K195*$AX$10)</f>
        <v>0</v>
      </c>
      <c r="AY195" s="63"/>
      <c r="AZ195" s="65">
        <f>SUM(AY195*E195*F195*H195*K195*$AZ$10)</f>
        <v>0</v>
      </c>
      <c r="BA195" s="63"/>
      <c r="BB195" s="64">
        <f>SUM(BA195*E195*F195*H195*K195*$BB$10)</f>
        <v>0</v>
      </c>
      <c r="BC195" s="63"/>
      <c r="BD195" s="64">
        <f>SUM(BC195*E195*F195*H195*K195*$BD$10)</f>
        <v>0</v>
      </c>
      <c r="BE195" s="63"/>
      <c r="BF195" s="64">
        <f>SUM(BE195*E195*F195*H195*K195*$BF$10)</f>
        <v>0</v>
      </c>
      <c r="BG195" s="63"/>
      <c r="BH195" s="64">
        <f>SUM(BG195*E195*F195*H195*K195*$BH$10)</f>
        <v>0</v>
      </c>
      <c r="BI195" s="63"/>
      <c r="BJ195" s="64">
        <f>BI195*E195*F195*H195*K195*$BJ$10</f>
        <v>0</v>
      </c>
      <c r="BK195" s="63"/>
      <c r="BL195" s="64">
        <f>BK195*E195*F195*H195*K195*$BL$10</f>
        <v>0</v>
      </c>
      <c r="BM195" s="63"/>
      <c r="BN195" s="64">
        <f>BM195*E195*F195*H195*K195*$BN$10</f>
        <v>0</v>
      </c>
      <c r="BO195" s="63"/>
      <c r="BP195" s="64">
        <f>SUM(BO195*E195*F195*H195*K195*$BP$10)</f>
        <v>0</v>
      </c>
      <c r="BQ195" s="63"/>
      <c r="BR195" s="64">
        <f>SUM(BQ195*E195*F195*H195*K195*$BR$10)</f>
        <v>0</v>
      </c>
      <c r="BS195" s="63"/>
      <c r="BT195" s="64">
        <f>SUM(BS195*E195*F195*H195*K195*$BT$10)</f>
        <v>0</v>
      </c>
      <c r="BU195" s="63"/>
      <c r="BV195" s="64">
        <f>SUM(BU195*E195*F195*H195*K195*$BV$10)</f>
        <v>0</v>
      </c>
      <c r="BW195" s="63"/>
      <c r="BX195" s="64">
        <f>SUM(BW195*E195*F195*H195*K195*$BX$10)</f>
        <v>0</v>
      </c>
      <c r="BY195" s="67"/>
      <c r="BZ195" s="68">
        <f>BY195*E195*F195*H195*K195*$BZ$10</f>
        <v>0</v>
      </c>
      <c r="CA195" s="63"/>
      <c r="CB195" s="64">
        <f>SUM(CA195*E195*F195*H195*K195*$CB$10)</f>
        <v>0</v>
      </c>
      <c r="CC195" s="65"/>
      <c r="CD195" s="64">
        <f>SUM(CC195*E195*F195*H195*K195*$CD$10)</f>
        <v>0</v>
      </c>
      <c r="CE195" s="63"/>
      <c r="CF195" s="64">
        <f>SUM(CE195*E195*F195*H195*K195*$CF$10)</f>
        <v>0</v>
      </c>
      <c r="CG195" s="63"/>
      <c r="CH195" s="64">
        <f>SUM(CG195*E195*F195*H195*K195*$CH$10)</f>
        <v>0</v>
      </c>
      <c r="CI195" s="63"/>
      <c r="CJ195" s="64">
        <f>CI195*E195*F195*H195*K195*$CJ$10</f>
        <v>0</v>
      </c>
      <c r="CK195" s="63"/>
      <c r="CL195" s="64">
        <f>SUM(CK195*E195*F195*H195*K195*$CL$10)</f>
        <v>0</v>
      </c>
      <c r="CM195" s="65"/>
      <c r="CN195" s="64">
        <f>SUM(CM195*E195*F195*H195*L195*$CN$10)</f>
        <v>0</v>
      </c>
      <c r="CO195" s="63"/>
      <c r="CP195" s="64">
        <f>SUM(CO195*E195*F195*H195*L195*$CP$10)</f>
        <v>0</v>
      </c>
      <c r="CQ195" s="63"/>
      <c r="CR195" s="64">
        <f>SUM(CQ195*E195*F195*H195*L195*$CR$10)</f>
        <v>0</v>
      </c>
      <c r="CS195" s="65"/>
      <c r="CT195" s="64">
        <f>SUM(CS195*E195*F195*H195*L195*$CT$10)</f>
        <v>0</v>
      </c>
      <c r="CU195" s="65"/>
      <c r="CV195" s="64">
        <f>SUM(CU195*E195*F195*H195*L195*$CV$10)</f>
        <v>0</v>
      </c>
      <c r="CW195" s="65"/>
      <c r="CX195" s="64">
        <f>SUM(CW195*E195*F195*H195*L195*$CX$10)</f>
        <v>0</v>
      </c>
      <c r="CY195" s="63"/>
      <c r="CZ195" s="64">
        <f>SUM(CY195*E195*F195*H195*L195*$CZ$10)</f>
        <v>0</v>
      </c>
      <c r="DA195" s="63"/>
      <c r="DB195" s="64">
        <f>SUM(DA195*E195*F195*H195*L195*$DB$10)</f>
        <v>0</v>
      </c>
      <c r="DC195" s="63"/>
      <c r="DD195" s="64">
        <f>SUM(DC195*E195*F195*H195*L195*$DD$10)</f>
        <v>0</v>
      </c>
      <c r="DE195" s="65"/>
      <c r="DF195" s="64">
        <f>SUM(DE195*E195*F195*H195*L195*$DF$10)</f>
        <v>0</v>
      </c>
      <c r="DG195" s="63"/>
      <c r="DH195" s="64">
        <f>SUM(DG195*E195*F195*H195*L195*$DH$10)</f>
        <v>0</v>
      </c>
      <c r="DI195" s="63"/>
      <c r="DJ195" s="64">
        <f>SUM(DI195*E195*F195*H195*L195*$DJ$10)</f>
        <v>0</v>
      </c>
      <c r="DK195" s="63"/>
      <c r="DL195" s="64">
        <f>SUM(DK195*E195*F195*H195*L195*$DL$10)</f>
        <v>0</v>
      </c>
      <c r="DM195" s="63"/>
      <c r="DN195" s="65">
        <f>SUM(DM195*E195*F195*H195*L195*$DN$10)</f>
        <v>0</v>
      </c>
      <c r="DO195" s="63"/>
      <c r="DP195" s="64">
        <f>SUM(DO195*E195*F195*H195*L195*$DP$10)</f>
        <v>0</v>
      </c>
      <c r="DQ195" s="63"/>
      <c r="DR195" s="64">
        <f>DQ195*E195*F195*H195*L195*$DR$10</f>
        <v>0</v>
      </c>
      <c r="DS195" s="63"/>
      <c r="DT195" s="64">
        <f>SUM(DS195*E195*F195*H195*L195*$DT$10)</f>
        <v>0</v>
      </c>
      <c r="DU195" s="63"/>
      <c r="DV195" s="64">
        <f>SUM(DU195*E195*F195*H195*L195*$DV$10)</f>
        <v>0</v>
      </c>
      <c r="DW195" s="63"/>
      <c r="DX195" s="64">
        <f>SUM(DW195*E195*F195*H195*M195*$DX$10)</f>
        <v>0</v>
      </c>
      <c r="DY195" s="63"/>
      <c r="DZ195" s="64">
        <f>SUM(DY195*E195*F195*H195*N195*$DZ$10)</f>
        <v>0</v>
      </c>
      <c r="EA195" s="63"/>
      <c r="EB195" s="64">
        <f>SUM(EA195*E195*F195*H195*K195*$EB$10)</f>
        <v>0</v>
      </c>
      <c r="EC195" s="63"/>
      <c r="ED195" s="64">
        <f>SUM(EC195*E195*F195*H195*K195*$ED$10)</f>
        <v>0</v>
      </c>
      <c r="EE195" s="63"/>
      <c r="EF195" s="64">
        <f>SUM(EE195*E195*F195*H195*K195*$EF$10)</f>
        <v>0</v>
      </c>
      <c r="EG195" s="63"/>
      <c r="EH195" s="64">
        <f>SUM(EG195*E195*F195*H195*K195*$EH$10)</f>
        <v>0</v>
      </c>
      <c r="EI195" s="63"/>
      <c r="EJ195" s="64">
        <f>EI195*E195*F195*H195*K195*$EJ$10</f>
        <v>0</v>
      </c>
      <c r="EK195" s="63"/>
      <c r="EL195" s="64">
        <f>EK195*E195*F195*H195*K195*$EL$10</f>
        <v>0</v>
      </c>
      <c r="EM195" s="63"/>
      <c r="EN195" s="64"/>
      <c r="EO195" s="69"/>
      <c r="EP195" s="69"/>
      <c r="EQ195" s="70">
        <f t="shared" si="619"/>
        <v>0</v>
      </c>
      <c r="ER195" s="70">
        <f t="shared" si="619"/>
        <v>0</v>
      </c>
    </row>
    <row r="196" spans="1:148" s="1" customFormat="1" ht="30" customHeight="1" x14ac:dyDescent="0.25">
      <c r="A196" s="55"/>
      <c r="B196" s="55">
        <v>152</v>
      </c>
      <c r="C196" s="56" t="s">
        <v>523</v>
      </c>
      <c r="D196" s="130" t="s">
        <v>524</v>
      </c>
      <c r="E196" s="58">
        <v>13916</v>
      </c>
      <c r="F196" s="59">
        <v>1.56</v>
      </c>
      <c r="G196" s="60"/>
      <c r="H196" s="61">
        <v>1</v>
      </c>
      <c r="I196" s="107"/>
      <c r="J196" s="107"/>
      <c r="K196" s="101">
        <v>1.4</v>
      </c>
      <c r="L196" s="101">
        <v>1.68</v>
      </c>
      <c r="M196" s="101">
        <v>2.23</v>
      </c>
      <c r="N196" s="104">
        <v>2.57</v>
      </c>
      <c r="O196" s="63"/>
      <c r="P196" s="64">
        <f>O196*E196*F196*H196*K196*$P$10</f>
        <v>0</v>
      </c>
      <c r="Q196" s="105"/>
      <c r="R196" s="64">
        <f>Q196*E196*F196*H196*K196*$R$10</f>
        <v>0</v>
      </c>
      <c r="S196" s="65"/>
      <c r="T196" s="65">
        <f>S196*E196*F196*H196*K196*$T$10</f>
        <v>0</v>
      </c>
      <c r="U196" s="63"/>
      <c r="V196" s="64">
        <f>SUM(U196*E196*F196*H196*K196*$V$10)</f>
        <v>0</v>
      </c>
      <c r="W196" s="63"/>
      <c r="X196" s="65">
        <f>SUM(W196*E196*F196*H196*K196*$X$10)</f>
        <v>0</v>
      </c>
      <c r="Y196" s="63"/>
      <c r="Z196" s="64">
        <f>SUM(Y196*E196*F196*H196*K196*$Z$10)</f>
        <v>0</v>
      </c>
      <c r="AA196" s="65"/>
      <c r="AB196" s="64">
        <f>SUM(AA196*E196*F196*H196*K196*$AB$10)</f>
        <v>0</v>
      </c>
      <c r="AC196" s="64"/>
      <c r="AD196" s="64"/>
      <c r="AE196" s="65"/>
      <c r="AF196" s="64">
        <f>SUM(AE196*E196*F196*H196*K196*$AF$10)</f>
        <v>0</v>
      </c>
      <c r="AG196" s="65"/>
      <c r="AH196" s="64">
        <f>SUM(AG196*E196*F196*H196*L196*$AH$10)</f>
        <v>0</v>
      </c>
      <c r="AI196" s="65"/>
      <c r="AJ196" s="64">
        <f>SUM(AI196*E196*F196*H196*L196*$AJ$10)</f>
        <v>0</v>
      </c>
      <c r="AK196" s="63"/>
      <c r="AL196" s="64">
        <f>SUM(AK196*E196*F196*H196*K196*$AL$10)</f>
        <v>0</v>
      </c>
      <c r="AM196" s="65"/>
      <c r="AN196" s="65">
        <f>SUM(AM196*E196*F196*H196*K196*$AN$10)</f>
        <v>0</v>
      </c>
      <c r="AO196" s="63"/>
      <c r="AP196" s="64">
        <f>SUM(AO196*E196*F196*H196*K196*$AP$10)</f>
        <v>0</v>
      </c>
      <c r="AQ196" s="109"/>
      <c r="AR196" s="64">
        <f>SUM(AQ196*E196*F196*H196*K196*$AR$10)</f>
        <v>0</v>
      </c>
      <c r="AS196" s="65"/>
      <c r="AT196" s="64">
        <f>SUM(E196*F196*H196*K196*AS196*$AT$10)</f>
        <v>0</v>
      </c>
      <c r="AU196" s="65"/>
      <c r="AV196" s="64">
        <f>SUM(AU196*E196*F196*H196*K196*$AV$10)</f>
        <v>0</v>
      </c>
      <c r="AW196" s="63"/>
      <c r="AX196" s="64">
        <f>SUM(AW196*E196*F196*H196*K196*$AX$10)</f>
        <v>0</v>
      </c>
      <c r="AY196" s="63"/>
      <c r="AZ196" s="65">
        <f>SUM(AY196*E196*F196*H196*K196*$AZ$10)</f>
        <v>0</v>
      </c>
      <c r="BA196" s="63"/>
      <c r="BB196" s="64">
        <f>SUM(BA196*E196*F196*H196*K196*$BB$10)</f>
        <v>0</v>
      </c>
      <c r="BC196" s="63"/>
      <c r="BD196" s="64">
        <f>SUM(BC196*E196*F196*H196*K196*$BD$10)</f>
        <v>0</v>
      </c>
      <c r="BE196" s="63"/>
      <c r="BF196" s="64">
        <f>SUM(BE196*E196*F196*H196*K196*$BF$10)</f>
        <v>0</v>
      </c>
      <c r="BG196" s="63"/>
      <c r="BH196" s="64">
        <f>SUM(BG196*E196*F196*H196*K196*$BH$10)</f>
        <v>0</v>
      </c>
      <c r="BI196" s="63"/>
      <c r="BJ196" s="64">
        <f>BI196*E196*F196*H196*K196*$BJ$10</f>
        <v>0</v>
      </c>
      <c r="BK196" s="63"/>
      <c r="BL196" s="64">
        <f>BK196*E196*F196*H196*K196*$BL$10</f>
        <v>0</v>
      </c>
      <c r="BM196" s="63"/>
      <c r="BN196" s="64">
        <f>BM196*E196*F196*H196*K196*$BN$10</f>
        <v>0</v>
      </c>
      <c r="BO196" s="63"/>
      <c r="BP196" s="64">
        <f>SUM(BO196*E196*F196*H196*K196*$BP$10)</f>
        <v>0</v>
      </c>
      <c r="BQ196" s="63"/>
      <c r="BR196" s="64">
        <f>SUM(BQ196*E196*F196*H196*K196*$BR$10)</f>
        <v>0</v>
      </c>
      <c r="BS196" s="63"/>
      <c r="BT196" s="64">
        <f>SUM(BS196*E196*F196*H196*K196*$BT$10)</f>
        <v>0</v>
      </c>
      <c r="BU196" s="63"/>
      <c r="BV196" s="64">
        <f>SUM(BU196*E196*F196*H196*K196*$BV$10)</f>
        <v>0</v>
      </c>
      <c r="BW196" s="63"/>
      <c r="BX196" s="64">
        <f>SUM(BW196*E196*F196*H196*K196*$BX$10)</f>
        <v>0</v>
      </c>
      <c r="BY196" s="67"/>
      <c r="BZ196" s="68">
        <f>BY196*E196*F196*H196*K196*$BZ$10</f>
        <v>0</v>
      </c>
      <c r="CA196" s="63"/>
      <c r="CB196" s="64">
        <f>SUM(CA196*E196*F196*H196*K196*$CB$10)</f>
        <v>0</v>
      </c>
      <c r="CC196" s="65"/>
      <c r="CD196" s="64">
        <f>SUM(CC196*E196*F196*H196*K196*$CD$10)</f>
        <v>0</v>
      </c>
      <c r="CE196" s="63"/>
      <c r="CF196" s="64">
        <f>SUM(CE196*E196*F196*H196*K196*$CF$10)</f>
        <v>0</v>
      </c>
      <c r="CG196" s="63"/>
      <c r="CH196" s="64">
        <f>SUM(CG196*E196*F196*H196*K196*$CH$10)</f>
        <v>0</v>
      </c>
      <c r="CI196" s="63"/>
      <c r="CJ196" s="64">
        <f>CI196*E196*F196*H196*K196*$CJ$10</f>
        <v>0</v>
      </c>
      <c r="CK196" s="63"/>
      <c r="CL196" s="64">
        <f>SUM(CK196*E196*F196*H196*K196*$CL$10)</f>
        <v>0</v>
      </c>
      <c r="CM196" s="65"/>
      <c r="CN196" s="64">
        <f>SUM(CM196*E196*F196*H196*L196*$CN$10)</f>
        <v>0</v>
      </c>
      <c r="CO196" s="63"/>
      <c r="CP196" s="64">
        <f>SUM(CO196*E196*F196*H196*L196*$CP$10)</f>
        <v>0</v>
      </c>
      <c r="CQ196" s="63"/>
      <c r="CR196" s="64">
        <f>SUM(CQ196*E196*F196*H196*L196*$CR$10)</f>
        <v>0</v>
      </c>
      <c r="CS196" s="65"/>
      <c r="CT196" s="64">
        <f>SUM(CS196*E196*F196*H196*L196*$CT$10)</f>
        <v>0</v>
      </c>
      <c r="CU196" s="65"/>
      <c r="CV196" s="64">
        <f>SUM(CU196*E196*F196*H196*L196*$CV$10)</f>
        <v>0</v>
      </c>
      <c r="CW196" s="65"/>
      <c r="CX196" s="64">
        <f>SUM(CW196*E196*F196*H196*L196*$CX$10)</f>
        <v>0</v>
      </c>
      <c r="CY196" s="63"/>
      <c r="CZ196" s="64">
        <f>SUM(CY196*E196*F196*H196*L196*$CZ$10)</f>
        <v>0</v>
      </c>
      <c r="DA196" s="63"/>
      <c r="DB196" s="64">
        <f>SUM(DA196*E196*F196*H196*L196*$DB$10)</f>
        <v>0</v>
      </c>
      <c r="DC196" s="63"/>
      <c r="DD196" s="64">
        <f>SUM(DC196*E196*F196*H196*L196*$DD$10)</f>
        <v>0</v>
      </c>
      <c r="DE196" s="65"/>
      <c r="DF196" s="64">
        <f>SUM(DE196*E196*F196*H196*L196*$DF$10)</f>
        <v>0</v>
      </c>
      <c r="DG196" s="63"/>
      <c r="DH196" s="64">
        <f>SUM(DG196*E196*F196*H196*L196*$DH$10)</f>
        <v>0</v>
      </c>
      <c r="DI196" s="63"/>
      <c r="DJ196" s="64">
        <f>SUM(DI196*E196*F196*H196*L196*$DJ$10)</f>
        <v>0</v>
      </c>
      <c r="DK196" s="63"/>
      <c r="DL196" s="64">
        <f>SUM(DK196*E196*F196*H196*L196*$DL$10)</f>
        <v>0</v>
      </c>
      <c r="DM196" s="63"/>
      <c r="DN196" s="65">
        <f>SUM(DM196*E196*F196*H196*L196*$DN$10)</f>
        <v>0</v>
      </c>
      <c r="DO196" s="63"/>
      <c r="DP196" s="64">
        <f>SUM(DO196*E196*F196*H196*L196*$DP$10)</f>
        <v>0</v>
      </c>
      <c r="DQ196" s="63"/>
      <c r="DR196" s="64">
        <f>DQ196*E196*F196*H196*L196*$DR$10</f>
        <v>0</v>
      </c>
      <c r="DS196" s="63"/>
      <c r="DT196" s="64">
        <f>SUM(DS196*E196*F196*H196*L196*$DT$10)</f>
        <v>0</v>
      </c>
      <c r="DU196" s="63"/>
      <c r="DV196" s="64">
        <f>SUM(DU196*E196*F196*H196*L196*$DV$10)</f>
        <v>0</v>
      </c>
      <c r="DW196" s="63"/>
      <c r="DX196" s="64">
        <f>SUM(DW196*E196*F196*H196*M196*$DX$10)</f>
        <v>0</v>
      </c>
      <c r="DY196" s="63"/>
      <c r="DZ196" s="64">
        <f>SUM(DY196*E196*F196*H196*N196*$DZ$10)</f>
        <v>0</v>
      </c>
      <c r="EA196" s="109"/>
      <c r="EB196" s="64">
        <f>SUM(EA196*E196*F196*H196*K196*$EB$10)</f>
        <v>0</v>
      </c>
      <c r="EC196" s="63"/>
      <c r="ED196" s="64">
        <f>SUM(EC196*E196*F196*H196*K196*$ED$10)</f>
        <v>0</v>
      </c>
      <c r="EE196" s="63"/>
      <c r="EF196" s="64">
        <f>SUM(EE196*E196*F196*H196*K196*$EF$10)</f>
        <v>0</v>
      </c>
      <c r="EG196" s="63"/>
      <c r="EH196" s="64">
        <f>SUM(EG196*E196*F196*H196*K196*$EH$10)</f>
        <v>0</v>
      </c>
      <c r="EI196" s="63"/>
      <c r="EJ196" s="64">
        <f>EI196*E196*F196*H196*K196*$EJ$10</f>
        <v>0</v>
      </c>
      <c r="EK196" s="63"/>
      <c r="EL196" s="64">
        <f>EK196*E196*F196*H196*K196*$EL$10</f>
        <v>0</v>
      </c>
      <c r="EM196" s="63"/>
      <c r="EN196" s="64"/>
      <c r="EO196" s="69"/>
      <c r="EP196" s="69"/>
      <c r="EQ196" s="70">
        <f t="shared" si="619"/>
        <v>0</v>
      </c>
      <c r="ER196" s="70">
        <f t="shared" si="619"/>
        <v>0</v>
      </c>
    </row>
    <row r="197" spans="1:148" s="1" customFormat="1" ht="15" customHeight="1" x14ac:dyDescent="0.25">
      <c r="A197" s="55">
        <v>35</v>
      </c>
      <c r="B197" s="55"/>
      <c r="C197" s="56" t="s">
        <v>525</v>
      </c>
      <c r="D197" s="186" t="s">
        <v>526</v>
      </c>
      <c r="E197" s="58">
        <v>13916</v>
      </c>
      <c r="F197" s="181"/>
      <c r="G197" s="60"/>
      <c r="H197" s="54"/>
      <c r="I197" s="99"/>
      <c r="J197" s="99"/>
      <c r="K197" s="101">
        <v>1.4</v>
      </c>
      <c r="L197" s="101">
        <v>1.68</v>
      </c>
      <c r="M197" s="101">
        <v>2.23</v>
      </c>
      <c r="N197" s="104">
        <v>2.57</v>
      </c>
      <c r="O197" s="109">
        <f>SUM(O198:O201)</f>
        <v>0</v>
      </c>
      <c r="P197" s="109">
        <f t="shared" ref="P197:CA197" si="620">SUM(P198:P201)</f>
        <v>0</v>
      </c>
      <c r="Q197" s="109">
        <f t="shared" si="620"/>
        <v>0</v>
      </c>
      <c r="R197" s="109">
        <f t="shared" si="620"/>
        <v>0</v>
      </c>
      <c r="S197" s="109">
        <f t="shared" si="620"/>
        <v>0</v>
      </c>
      <c r="T197" s="109">
        <f t="shared" si="620"/>
        <v>0</v>
      </c>
      <c r="U197" s="109">
        <f t="shared" si="620"/>
        <v>0</v>
      </c>
      <c r="V197" s="109">
        <f t="shared" si="620"/>
        <v>0</v>
      </c>
      <c r="W197" s="109">
        <f t="shared" si="620"/>
        <v>0</v>
      </c>
      <c r="X197" s="109">
        <f t="shared" si="620"/>
        <v>0</v>
      </c>
      <c r="Y197" s="109">
        <f t="shared" si="620"/>
        <v>0</v>
      </c>
      <c r="Z197" s="109">
        <f t="shared" si="620"/>
        <v>0</v>
      </c>
      <c r="AA197" s="109">
        <f t="shared" si="620"/>
        <v>15</v>
      </c>
      <c r="AB197" s="109">
        <f t="shared" si="620"/>
        <v>315614.88</v>
      </c>
      <c r="AC197" s="109">
        <f t="shared" si="620"/>
        <v>0</v>
      </c>
      <c r="AD197" s="109">
        <f t="shared" si="620"/>
        <v>0</v>
      </c>
      <c r="AE197" s="109">
        <f t="shared" si="620"/>
        <v>150</v>
      </c>
      <c r="AF197" s="109">
        <f t="shared" si="620"/>
        <v>3156148.8</v>
      </c>
      <c r="AG197" s="109">
        <f t="shared" si="620"/>
        <v>0</v>
      </c>
      <c r="AH197" s="109">
        <f t="shared" si="620"/>
        <v>0</v>
      </c>
      <c r="AI197" s="109">
        <f t="shared" si="620"/>
        <v>13</v>
      </c>
      <c r="AJ197" s="109">
        <f t="shared" si="620"/>
        <v>328239.47519999999</v>
      </c>
      <c r="AK197" s="109">
        <f t="shared" si="620"/>
        <v>0</v>
      </c>
      <c r="AL197" s="109">
        <f t="shared" si="620"/>
        <v>0</v>
      </c>
      <c r="AM197" s="109">
        <f t="shared" si="620"/>
        <v>0</v>
      </c>
      <c r="AN197" s="109">
        <f t="shared" si="620"/>
        <v>0</v>
      </c>
      <c r="AO197" s="109">
        <f t="shared" si="620"/>
        <v>0</v>
      </c>
      <c r="AP197" s="109">
        <f t="shared" si="620"/>
        <v>0</v>
      </c>
      <c r="AQ197" s="109">
        <f t="shared" si="620"/>
        <v>50</v>
      </c>
      <c r="AR197" s="109">
        <f t="shared" si="620"/>
        <v>1373509.2</v>
      </c>
      <c r="AS197" s="109">
        <f t="shared" si="620"/>
        <v>0</v>
      </c>
      <c r="AT197" s="109">
        <f t="shared" si="620"/>
        <v>0</v>
      </c>
      <c r="AU197" s="109">
        <f t="shared" si="620"/>
        <v>0</v>
      </c>
      <c r="AV197" s="109">
        <f t="shared" si="620"/>
        <v>0</v>
      </c>
      <c r="AW197" s="109">
        <f t="shared" si="620"/>
        <v>0</v>
      </c>
      <c r="AX197" s="109">
        <f t="shared" si="620"/>
        <v>0</v>
      </c>
      <c r="AY197" s="109">
        <f t="shared" si="620"/>
        <v>200</v>
      </c>
      <c r="AZ197" s="109">
        <f t="shared" si="620"/>
        <v>4208198.3999999994</v>
      </c>
      <c r="BA197" s="109">
        <f t="shared" si="620"/>
        <v>350</v>
      </c>
      <c r="BB197" s="109">
        <f t="shared" si="620"/>
        <v>7364347.1999999993</v>
      </c>
      <c r="BC197" s="109">
        <f t="shared" si="620"/>
        <v>394</v>
      </c>
      <c r="BD197" s="109">
        <f t="shared" si="620"/>
        <v>8367301.1519999988</v>
      </c>
      <c r="BE197" s="109">
        <f t="shared" si="620"/>
        <v>240</v>
      </c>
      <c r="BF197" s="109">
        <f t="shared" si="620"/>
        <v>5049838.08</v>
      </c>
      <c r="BG197" s="109">
        <f t="shared" si="620"/>
        <v>7</v>
      </c>
      <c r="BH197" s="109">
        <f t="shared" si="620"/>
        <v>147286.94399999999</v>
      </c>
      <c r="BI197" s="109">
        <f t="shared" si="620"/>
        <v>350</v>
      </c>
      <c r="BJ197" s="109">
        <f t="shared" si="620"/>
        <v>7364347.1999999993</v>
      </c>
      <c r="BK197" s="109">
        <f t="shared" si="620"/>
        <v>142</v>
      </c>
      <c r="BL197" s="109">
        <f t="shared" si="620"/>
        <v>2994250.0559999999</v>
      </c>
      <c r="BM197" s="109">
        <f t="shared" si="620"/>
        <v>30</v>
      </c>
      <c r="BN197" s="109">
        <f t="shared" si="620"/>
        <v>631229.76</v>
      </c>
      <c r="BO197" s="109">
        <f t="shared" si="620"/>
        <v>0</v>
      </c>
      <c r="BP197" s="109">
        <f t="shared" si="620"/>
        <v>0</v>
      </c>
      <c r="BQ197" s="109">
        <f t="shared" si="620"/>
        <v>0</v>
      </c>
      <c r="BR197" s="109">
        <f t="shared" si="620"/>
        <v>0</v>
      </c>
      <c r="BS197" s="109">
        <f t="shared" si="620"/>
        <v>0</v>
      </c>
      <c r="BT197" s="109">
        <f t="shared" si="620"/>
        <v>0</v>
      </c>
      <c r="BU197" s="109">
        <f t="shared" si="620"/>
        <v>0</v>
      </c>
      <c r="BV197" s="109">
        <f t="shared" si="620"/>
        <v>0</v>
      </c>
      <c r="BW197" s="109">
        <f t="shared" si="620"/>
        <v>11</v>
      </c>
      <c r="BX197" s="109">
        <f t="shared" si="620"/>
        <v>231450.91200000001</v>
      </c>
      <c r="BY197" s="109">
        <f t="shared" si="620"/>
        <v>0</v>
      </c>
      <c r="BZ197" s="109">
        <f t="shared" si="620"/>
        <v>0</v>
      </c>
      <c r="CA197" s="109">
        <f t="shared" si="620"/>
        <v>70</v>
      </c>
      <c r="CB197" s="109">
        <f t="shared" ref="CB197:EM197" si="621">SUM(CB198:CB201)</f>
        <v>1472869.44</v>
      </c>
      <c r="CC197" s="109">
        <f t="shared" si="621"/>
        <v>200</v>
      </c>
      <c r="CD197" s="109">
        <f t="shared" si="621"/>
        <v>4208198.3999999994</v>
      </c>
      <c r="CE197" s="109">
        <f t="shared" si="621"/>
        <v>42</v>
      </c>
      <c r="CF197" s="109">
        <f t="shared" si="621"/>
        <v>883721.66399999999</v>
      </c>
      <c r="CG197" s="109">
        <f t="shared" si="621"/>
        <v>0</v>
      </c>
      <c r="CH197" s="109">
        <f t="shared" si="621"/>
        <v>0</v>
      </c>
      <c r="CI197" s="109">
        <f t="shared" si="621"/>
        <v>30</v>
      </c>
      <c r="CJ197" s="109">
        <f t="shared" si="621"/>
        <v>631229.76</v>
      </c>
      <c r="CK197" s="109">
        <f t="shared" si="621"/>
        <v>39</v>
      </c>
      <c r="CL197" s="109">
        <f t="shared" si="621"/>
        <v>820598.68799999997</v>
      </c>
      <c r="CM197" s="109">
        <f t="shared" si="621"/>
        <v>0</v>
      </c>
      <c r="CN197" s="109">
        <f t="shared" si="621"/>
        <v>0</v>
      </c>
      <c r="CO197" s="109">
        <f t="shared" si="621"/>
        <v>30</v>
      </c>
      <c r="CP197" s="109">
        <f t="shared" si="621"/>
        <v>757475.71200000006</v>
      </c>
      <c r="CQ197" s="109">
        <f t="shared" si="621"/>
        <v>0</v>
      </c>
      <c r="CR197" s="109">
        <f t="shared" si="621"/>
        <v>0</v>
      </c>
      <c r="CS197" s="109">
        <f t="shared" si="621"/>
        <v>170</v>
      </c>
      <c r="CT197" s="109">
        <f t="shared" si="621"/>
        <v>4292362.3679999998</v>
      </c>
      <c r="CU197" s="109">
        <f t="shared" si="621"/>
        <v>0</v>
      </c>
      <c r="CV197" s="109">
        <f t="shared" si="621"/>
        <v>0</v>
      </c>
      <c r="CW197" s="109">
        <f t="shared" si="621"/>
        <v>0</v>
      </c>
      <c r="CX197" s="109">
        <f t="shared" si="621"/>
        <v>0</v>
      </c>
      <c r="CY197" s="109">
        <f t="shared" si="621"/>
        <v>30</v>
      </c>
      <c r="CZ197" s="109">
        <f t="shared" si="621"/>
        <v>757475.71200000006</v>
      </c>
      <c r="DA197" s="109">
        <f t="shared" si="621"/>
        <v>0</v>
      </c>
      <c r="DB197" s="109">
        <f t="shared" si="621"/>
        <v>0</v>
      </c>
      <c r="DC197" s="109">
        <f t="shared" si="621"/>
        <v>34</v>
      </c>
      <c r="DD197" s="109">
        <f t="shared" si="621"/>
        <v>858472.47360000003</v>
      </c>
      <c r="DE197" s="109">
        <f t="shared" si="621"/>
        <v>144</v>
      </c>
      <c r="DF197" s="109">
        <f t="shared" si="621"/>
        <v>3635883.4176000003</v>
      </c>
      <c r="DG197" s="109">
        <f t="shared" si="621"/>
        <v>50</v>
      </c>
      <c r="DH197" s="109">
        <f t="shared" si="621"/>
        <v>1262459.52</v>
      </c>
      <c r="DI197" s="109">
        <f t="shared" si="621"/>
        <v>26</v>
      </c>
      <c r="DJ197" s="109">
        <f t="shared" si="621"/>
        <v>656478.95039999997</v>
      </c>
      <c r="DK197" s="109">
        <f t="shared" si="621"/>
        <v>52</v>
      </c>
      <c r="DL197" s="109">
        <f t="shared" si="621"/>
        <v>1351533.0527999999</v>
      </c>
      <c r="DM197" s="109">
        <f t="shared" si="621"/>
        <v>60</v>
      </c>
      <c r="DN197" s="109">
        <f t="shared" si="621"/>
        <v>1514951.4240000001</v>
      </c>
      <c r="DO197" s="109">
        <f t="shared" si="621"/>
        <v>55</v>
      </c>
      <c r="DP197" s="109">
        <f t="shared" si="621"/>
        <v>1388705.4720000001</v>
      </c>
      <c r="DQ197" s="109">
        <f t="shared" si="621"/>
        <v>33</v>
      </c>
      <c r="DR197" s="109">
        <f t="shared" si="621"/>
        <v>833223.28320000006</v>
      </c>
      <c r="DS197" s="109">
        <f t="shared" si="621"/>
        <v>5</v>
      </c>
      <c r="DT197" s="109">
        <f t="shared" si="621"/>
        <v>133960.98239999998</v>
      </c>
      <c r="DU197" s="109">
        <f t="shared" si="621"/>
        <v>0</v>
      </c>
      <c r="DV197" s="109">
        <f t="shared" si="621"/>
        <v>0</v>
      </c>
      <c r="DW197" s="109">
        <f t="shared" si="621"/>
        <v>0</v>
      </c>
      <c r="DX197" s="109">
        <f t="shared" si="621"/>
        <v>0</v>
      </c>
      <c r="DY197" s="109">
        <f t="shared" si="621"/>
        <v>4</v>
      </c>
      <c r="DZ197" s="109">
        <f t="shared" si="621"/>
        <v>154500.99840000001</v>
      </c>
      <c r="EA197" s="109">
        <f t="shared" si="621"/>
        <v>0</v>
      </c>
      <c r="EB197" s="109">
        <f t="shared" si="621"/>
        <v>0</v>
      </c>
      <c r="EC197" s="109">
        <f t="shared" si="621"/>
        <v>1</v>
      </c>
      <c r="ED197" s="109">
        <f t="shared" si="621"/>
        <v>21040.991999999998</v>
      </c>
      <c r="EE197" s="109">
        <f t="shared" si="621"/>
        <v>0</v>
      </c>
      <c r="EF197" s="109">
        <f t="shared" si="621"/>
        <v>0</v>
      </c>
      <c r="EG197" s="109">
        <f t="shared" si="621"/>
        <v>0</v>
      </c>
      <c r="EH197" s="109">
        <f t="shared" si="621"/>
        <v>0</v>
      </c>
      <c r="EI197" s="109">
        <f t="shared" si="621"/>
        <v>0</v>
      </c>
      <c r="EJ197" s="109">
        <f t="shared" si="621"/>
        <v>0</v>
      </c>
      <c r="EK197" s="109">
        <f t="shared" si="621"/>
        <v>0</v>
      </c>
      <c r="EL197" s="109">
        <f t="shared" si="621"/>
        <v>0</v>
      </c>
      <c r="EM197" s="109">
        <f t="shared" si="621"/>
        <v>0</v>
      </c>
      <c r="EN197" s="109">
        <f t="shared" ref="EN197:ER197" si="622">SUM(EN198:EN201)</f>
        <v>0</v>
      </c>
      <c r="EO197" s="109"/>
      <c r="EP197" s="109"/>
      <c r="EQ197" s="109">
        <f t="shared" si="622"/>
        <v>3027</v>
      </c>
      <c r="ER197" s="109">
        <f t="shared" si="622"/>
        <v>67166904.369599998</v>
      </c>
    </row>
    <row r="198" spans="1:148" s="1" customFormat="1" ht="30" customHeight="1" x14ac:dyDescent="0.25">
      <c r="A198" s="55"/>
      <c r="B198" s="55">
        <v>153</v>
      </c>
      <c r="C198" s="56" t="s">
        <v>527</v>
      </c>
      <c r="D198" s="131" t="s">
        <v>528</v>
      </c>
      <c r="E198" s="58">
        <v>13916</v>
      </c>
      <c r="F198" s="59">
        <v>1.08</v>
      </c>
      <c r="G198" s="60"/>
      <c r="H198" s="61">
        <v>1</v>
      </c>
      <c r="I198" s="107"/>
      <c r="J198" s="107"/>
      <c r="K198" s="101">
        <v>1.4</v>
      </c>
      <c r="L198" s="101">
        <v>1.68</v>
      </c>
      <c r="M198" s="101">
        <v>2.23</v>
      </c>
      <c r="N198" s="104">
        <v>2.57</v>
      </c>
      <c r="O198" s="63"/>
      <c r="P198" s="64">
        <f>O198*E198*F198*H198*K198*$P$10</f>
        <v>0</v>
      </c>
      <c r="Q198" s="143"/>
      <c r="R198" s="64">
        <f>Q198*E198*F198*H198*K198*$R$10</f>
        <v>0</v>
      </c>
      <c r="S198" s="65">
        <v>0</v>
      </c>
      <c r="T198" s="65">
        <f>S198*E198*F198*H198*K198*$T$10</f>
        <v>0</v>
      </c>
      <c r="U198" s="63">
        <v>0</v>
      </c>
      <c r="V198" s="64">
        <f>SUM(U198*E198*F198*H198*K198*$V$10)</f>
        <v>0</v>
      </c>
      <c r="W198" s="63"/>
      <c r="X198" s="65">
        <f>SUM(W198*E198*F198*H198*K198*$X$10)</f>
        <v>0</v>
      </c>
      <c r="Y198" s="63"/>
      <c r="Z198" s="64">
        <f>SUM(Y198*E198*F198*H198*K198*$Z$10)</f>
        <v>0</v>
      </c>
      <c r="AA198" s="65">
        <v>15</v>
      </c>
      <c r="AB198" s="64">
        <f>SUM(AA198*E198*F198*H198*K198*$AB$10)</f>
        <v>315614.88</v>
      </c>
      <c r="AC198" s="64"/>
      <c r="AD198" s="64"/>
      <c r="AE198" s="65">
        <v>150</v>
      </c>
      <c r="AF198" s="64">
        <f>SUM(AE198*E198*F198*H198*K198*$AF$10)</f>
        <v>3156148.8</v>
      </c>
      <c r="AG198" s="65"/>
      <c r="AH198" s="64">
        <f>SUM(AG198*E198*F198*H198*L198*$AH$10)</f>
        <v>0</v>
      </c>
      <c r="AI198" s="65">
        <v>13</v>
      </c>
      <c r="AJ198" s="64">
        <f>SUM(AI198*E198*F198*H198*L198*$AJ$10)</f>
        <v>328239.47519999999</v>
      </c>
      <c r="AK198" s="63">
        <f>12-12</f>
        <v>0</v>
      </c>
      <c r="AL198" s="64">
        <f>SUM(AK198*E198*F198*H198*K198*$AL$10)</f>
        <v>0</v>
      </c>
      <c r="AM198" s="65"/>
      <c r="AN198" s="65">
        <f>SUM(AM198*E198*F198*H198*K198*$AN$10)</f>
        <v>0</v>
      </c>
      <c r="AO198" s="63"/>
      <c r="AP198" s="64">
        <f>SUM(AO198*E198*F198*H198*K198*$AP$10)</f>
        <v>0</v>
      </c>
      <c r="AQ198" s="109"/>
      <c r="AR198" s="64">
        <f>SUM(AQ198*E198*F198*H198*K198*$AR$10)</f>
        <v>0</v>
      </c>
      <c r="AS198" s="65">
        <v>0</v>
      </c>
      <c r="AT198" s="64">
        <f>SUM(E198*F198*H198*K198*AS198*$AT$10)</f>
        <v>0</v>
      </c>
      <c r="AU198" s="65"/>
      <c r="AV198" s="64">
        <f>SUM(AU198*E198*F198*H198*K198*$AV$10)</f>
        <v>0</v>
      </c>
      <c r="AW198" s="63"/>
      <c r="AX198" s="64">
        <f>SUM(AW198*E198*F198*H198*K198*$AX$10)</f>
        <v>0</v>
      </c>
      <c r="AY198" s="63">
        <v>200</v>
      </c>
      <c r="AZ198" s="65">
        <f>SUM(AY198*E198*F198*H198*K198*$AZ$10)</f>
        <v>4208198.3999999994</v>
      </c>
      <c r="BA198" s="63">
        <v>350</v>
      </c>
      <c r="BB198" s="64">
        <f>SUM(BA198*E198*F198*H198*K198*$BB$10)</f>
        <v>7364347.1999999993</v>
      </c>
      <c r="BC198" s="63">
        <v>382</v>
      </c>
      <c r="BD198" s="64">
        <f>SUM(BC198*E198*F198*H198*K198*$BD$10)</f>
        <v>8037658.9439999992</v>
      </c>
      <c r="BE198" s="63">
        <v>240</v>
      </c>
      <c r="BF198" s="64">
        <f>SUM(BE198*E198*F198*H198*K198*$BF$10)</f>
        <v>5049838.08</v>
      </c>
      <c r="BG198" s="63">
        <v>7</v>
      </c>
      <c r="BH198" s="64">
        <f>SUM(BG198*E198*F198*H198*K198*$BH$10)</f>
        <v>147286.94399999999</v>
      </c>
      <c r="BI198" s="63">
        <v>350</v>
      </c>
      <c r="BJ198" s="64">
        <f>BI198*E198*F198*H198*K198*$BJ$10</f>
        <v>7364347.1999999993</v>
      </c>
      <c r="BK198" s="63">
        <v>141</v>
      </c>
      <c r="BL198" s="64">
        <f>BK198*E198*F198*H198*K198*$BL$10</f>
        <v>2966779.872</v>
      </c>
      <c r="BM198" s="63">
        <v>30</v>
      </c>
      <c r="BN198" s="64">
        <f>BM198*E198*F198*H198*K198*$BN$10</f>
        <v>631229.76</v>
      </c>
      <c r="BO198" s="63"/>
      <c r="BP198" s="64">
        <f>SUM(BO198*E198*F198*H198*K198*$BP$10)</f>
        <v>0</v>
      </c>
      <c r="BQ198" s="63"/>
      <c r="BR198" s="64">
        <f>SUM(BQ198*E198*F198*H198*K198*$BR$10)</f>
        <v>0</v>
      </c>
      <c r="BS198" s="63"/>
      <c r="BT198" s="64">
        <f>SUM(BS198*E198*F198*H198*K198*$BT$10)</f>
        <v>0</v>
      </c>
      <c r="BU198" s="63"/>
      <c r="BV198" s="64">
        <f>SUM(BU198*E198*F198*H198*K198*$BV$10)</f>
        <v>0</v>
      </c>
      <c r="BW198" s="63">
        <v>11</v>
      </c>
      <c r="BX198" s="64">
        <f>SUM(BW198*E198*F198*H198*K198*$BX$10)</f>
        <v>231450.91200000001</v>
      </c>
      <c r="BY198" s="67"/>
      <c r="BZ198" s="68">
        <f>BY198*E198*F198*H198*K198*$BZ$10</f>
        <v>0</v>
      </c>
      <c r="CA198" s="63">
        <v>70</v>
      </c>
      <c r="CB198" s="64">
        <f>SUM(CA198*E198*F198*H198*K198*$CB$10)</f>
        <v>1472869.44</v>
      </c>
      <c r="CC198" s="65">
        <v>200</v>
      </c>
      <c r="CD198" s="64">
        <f>SUM(CC198*E198*F198*H198*K198*$CD$10)</f>
        <v>4208198.3999999994</v>
      </c>
      <c r="CE198" s="63">
        <v>42</v>
      </c>
      <c r="CF198" s="64">
        <f>SUM(CE198*E198*F198*H198*K198*$CF$10)</f>
        <v>883721.66399999999</v>
      </c>
      <c r="CG198" s="63">
        <v>0</v>
      </c>
      <c r="CH198" s="64">
        <f>SUM(CG198*E198*F198*H198*K198*$CH$10)</f>
        <v>0</v>
      </c>
      <c r="CI198" s="63">
        <v>30</v>
      </c>
      <c r="CJ198" s="64">
        <f>CI198*E198*F198*H198*K198*$CJ$10</f>
        <v>631229.76</v>
      </c>
      <c r="CK198" s="63">
        <v>39</v>
      </c>
      <c r="CL198" s="64">
        <f>SUM(CK198*E198*F198*H198*K198*$CL$10)</f>
        <v>820598.68799999997</v>
      </c>
      <c r="CM198" s="65"/>
      <c r="CN198" s="64">
        <f>SUM(CM198*E198*F198*H198*L198*$CN$10)</f>
        <v>0</v>
      </c>
      <c r="CO198" s="63">
        <v>30</v>
      </c>
      <c r="CP198" s="64">
        <f>SUM(CO198*E198*F198*H198*L198*$CP$10)</f>
        <v>757475.71200000006</v>
      </c>
      <c r="CQ198" s="63"/>
      <c r="CR198" s="64">
        <f>SUM(CQ198*E198*F198*H198*L198*$CR$10)</f>
        <v>0</v>
      </c>
      <c r="CS198" s="65">
        <v>170</v>
      </c>
      <c r="CT198" s="64">
        <f>SUM(CS198*E198*F198*H198*L198*$CT$10)</f>
        <v>4292362.3679999998</v>
      </c>
      <c r="CU198" s="65">
        <v>0</v>
      </c>
      <c r="CV198" s="64">
        <f>SUM(CU198*E198*F198*H198*L198*$CV$10)</f>
        <v>0</v>
      </c>
      <c r="CW198" s="65"/>
      <c r="CX198" s="64">
        <f>SUM(CW198*E198*F198*H198*L198*$CX$10)</f>
        <v>0</v>
      </c>
      <c r="CY198" s="63">
        <v>30</v>
      </c>
      <c r="CZ198" s="64">
        <f>SUM(CY198*E198*F198*H198*L198*$CZ$10)</f>
        <v>757475.71200000006</v>
      </c>
      <c r="DA198" s="63"/>
      <c r="DB198" s="64">
        <f>SUM(DA198*E198*F198*H198*L198*$DB$10)</f>
        <v>0</v>
      </c>
      <c r="DC198" s="63">
        <v>34</v>
      </c>
      <c r="DD198" s="64">
        <f>SUM(DC198*E198*F198*H198*L198*$DD$10)</f>
        <v>858472.47360000003</v>
      </c>
      <c r="DE198" s="65">
        <v>144</v>
      </c>
      <c r="DF198" s="64">
        <f>SUM(DE198*E198*F198*H198*L198*$DF$10)</f>
        <v>3635883.4176000003</v>
      </c>
      <c r="DG198" s="63">
        <v>50</v>
      </c>
      <c r="DH198" s="64">
        <f>SUM(DG198*E198*F198*H198*L198*$DH$10)</f>
        <v>1262459.52</v>
      </c>
      <c r="DI198" s="63">
        <v>26</v>
      </c>
      <c r="DJ198" s="64">
        <f>SUM(DI198*E198*F198*H198*L198*$DJ$10)</f>
        <v>656478.95039999997</v>
      </c>
      <c r="DK198" s="63">
        <v>47</v>
      </c>
      <c r="DL198" s="64">
        <f>SUM(DK198*E198*F198*H198*L198*$DL$10)</f>
        <v>1186711.9487999999</v>
      </c>
      <c r="DM198" s="63">
        <v>60</v>
      </c>
      <c r="DN198" s="65">
        <f>SUM(DM198*E198*F198*H198*L198*$DN$10)</f>
        <v>1514951.4240000001</v>
      </c>
      <c r="DO198" s="63">
        <v>55</v>
      </c>
      <c r="DP198" s="64">
        <f>SUM(DO198*E198*F198*H198*L198*$DP$10)</f>
        <v>1388705.4720000001</v>
      </c>
      <c r="DQ198" s="63">
        <f>40-7</f>
        <v>33</v>
      </c>
      <c r="DR198" s="64">
        <f>DQ198*E198*F198*H198*L198*$DR$10</f>
        <v>833223.28320000006</v>
      </c>
      <c r="DS198" s="63">
        <v>4</v>
      </c>
      <c r="DT198" s="64">
        <f>SUM(DS198*E198*F198*H198*L198*$DT$10)</f>
        <v>100996.7616</v>
      </c>
      <c r="DU198" s="63"/>
      <c r="DV198" s="64">
        <f>SUM(DU198*E198*F198*H198*L198*$DV$10)</f>
        <v>0</v>
      </c>
      <c r="DW198" s="63"/>
      <c r="DX198" s="64">
        <f>SUM(DW198*E198*F198*H198*M198*$DX$10)</f>
        <v>0</v>
      </c>
      <c r="DY198" s="63">
        <v>4</v>
      </c>
      <c r="DZ198" s="64">
        <f>SUM(DY198*E198*F198*H198*N198*$DZ$10)</f>
        <v>154500.99840000001</v>
      </c>
      <c r="EA198" s="109"/>
      <c r="EB198" s="64">
        <f>SUM(EA198*E198*F198*H198*K198*$EB$10)</f>
        <v>0</v>
      </c>
      <c r="EC198" s="63">
        <v>1</v>
      </c>
      <c r="ED198" s="64">
        <f>SUM(EC198*E198*F198*H198*K198*$ED$10)</f>
        <v>21040.991999999998</v>
      </c>
      <c r="EE198" s="63"/>
      <c r="EF198" s="64">
        <f>SUM(EE198*E198*F198*H198*K198*$EF$10)</f>
        <v>0</v>
      </c>
      <c r="EG198" s="63"/>
      <c r="EH198" s="64">
        <f>SUM(EG198*E198*F198*H198*K198*$EH$10)</f>
        <v>0</v>
      </c>
      <c r="EI198" s="63"/>
      <c r="EJ198" s="64">
        <f>EI198*E198*F198*H198*K198*$EJ$10</f>
        <v>0</v>
      </c>
      <c r="EK198" s="63"/>
      <c r="EL198" s="64">
        <f>EK198*E198*F198*H198*K198*$EL$10</f>
        <v>0</v>
      </c>
      <c r="EM198" s="63"/>
      <c r="EN198" s="64"/>
      <c r="EO198" s="69"/>
      <c r="EP198" s="69"/>
      <c r="EQ198" s="70">
        <f t="shared" ref="EQ198:ER201" si="623">SUM(O198,Y198,Q198,S198,AA198,U198,W198,AE198,AG198,AI198,AK198,AM198,AS198,AU198,AW198,AQ198,CM198,CS198,CW198,CA198,CC198,DC198,DE198,DG198,DI198,DK198,DM198,DO198,AY198,AO198,BA198,BC198,BE198,BG198,BI198,BK198,BM198,BO198,BQ198,BS198,BU198,EE198,EG198,EA198,EC198,BW198,BY198,CU198,CO198,CQ198,CY198,DA198,CE198,CG198,CI198,CK198,DQ198,DS198,DU198,DW198,DY198,EI198,EK198,EM198)</f>
        <v>2958</v>
      </c>
      <c r="ER198" s="70">
        <f t="shared" si="623"/>
        <v>65238497.452799991</v>
      </c>
    </row>
    <row r="199" spans="1:148" s="1" customFormat="1" ht="90" customHeight="1" x14ac:dyDescent="0.25">
      <c r="A199" s="55"/>
      <c r="B199" s="55">
        <v>154</v>
      </c>
      <c r="C199" s="56" t="s">
        <v>529</v>
      </c>
      <c r="D199" s="131" t="s">
        <v>530</v>
      </c>
      <c r="E199" s="58">
        <v>13916</v>
      </c>
      <c r="F199" s="59">
        <v>1.41</v>
      </c>
      <c r="G199" s="60"/>
      <c r="H199" s="61">
        <v>1</v>
      </c>
      <c r="I199" s="107"/>
      <c r="J199" s="107"/>
      <c r="K199" s="101">
        <v>1.4</v>
      </c>
      <c r="L199" s="101">
        <v>1.68</v>
      </c>
      <c r="M199" s="101">
        <v>2.23</v>
      </c>
      <c r="N199" s="104">
        <v>2.57</v>
      </c>
      <c r="O199" s="63"/>
      <c r="P199" s="64">
        <f>O199*E199*F199*H199*K199*$P$10</f>
        <v>0</v>
      </c>
      <c r="Q199" s="105"/>
      <c r="R199" s="64">
        <f>Q199*E199*F199*H199*K199*$R$10</f>
        <v>0</v>
      </c>
      <c r="S199" s="65">
        <v>0</v>
      </c>
      <c r="T199" s="65">
        <f>S199*E199*F199*H199*K199*$T$10</f>
        <v>0</v>
      </c>
      <c r="U199" s="63">
        <v>0</v>
      </c>
      <c r="V199" s="64">
        <f>SUM(U199*E199*F199*H199*K199*$V$10)</f>
        <v>0</v>
      </c>
      <c r="W199" s="63"/>
      <c r="X199" s="65">
        <f>SUM(W199*E199*F199*H199*K199*$X$10)</f>
        <v>0</v>
      </c>
      <c r="Y199" s="63"/>
      <c r="Z199" s="64">
        <f>SUM(Y199*E199*F199*H199*K199*$Z$10)</f>
        <v>0</v>
      </c>
      <c r="AA199" s="65">
        <v>0</v>
      </c>
      <c r="AB199" s="64">
        <f>SUM(AA199*E199*F199*H199*K199*$AB$10)</f>
        <v>0</v>
      </c>
      <c r="AC199" s="64"/>
      <c r="AD199" s="64"/>
      <c r="AE199" s="65"/>
      <c r="AF199" s="64">
        <f>SUM(AE199*E199*F199*H199*K199*$AF$10)</f>
        <v>0</v>
      </c>
      <c r="AG199" s="65"/>
      <c r="AH199" s="64">
        <f>SUM(AG199*E199*F199*H199*L199*$AH$10)</f>
        <v>0</v>
      </c>
      <c r="AI199" s="65"/>
      <c r="AJ199" s="64">
        <f>SUM(AI199*E199*F199*H199*L199*$AJ$10)</f>
        <v>0</v>
      </c>
      <c r="AK199" s="63"/>
      <c r="AL199" s="64">
        <f>SUM(AK199*E199*F199*H199*K199*$AL$10)</f>
        <v>0</v>
      </c>
      <c r="AM199" s="65"/>
      <c r="AN199" s="65">
        <f>SUM(AM199*E199*F199*H199*K199*$AN$10)</f>
        <v>0</v>
      </c>
      <c r="AO199" s="63"/>
      <c r="AP199" s="64">
        <f>SUM(AO199*E199*F199*H199*K199*$AP$10)</f>
        <v>0</v>
      </c>
      <c r="AQ199" s="109">
        <v>50</v>
      </c>
      <c r="AR199" s="64">
        <f>SUM(AQ199*E199*F199*H199*K199*$AR$10)</f>
        <v>1373509.2</v>
      </c>
      <c r="AS199" s="65">
        <v>0</v>
      </c>
      <c r="AT199" s="64">
        <f>SUM(E199*F199*H199*K199*AS199*$AT$10)</f>
        <v>0</v>
      </c>
      <c r="AU199" s="65"/>
      <c r="AV199" s="64">
        <f>SUM(AU199*E199*F199*H199*K199*$AV$10)</f>
        <v>0</v>
      </c>
      <c r="AW199" s="63"/>
      <c r="AX199" s="64">
        <f>SUM(AW199*E199*F199*H199*K199*$AX$10)</f>
        <v>0</v>
      </c>
      <c r="AY199" s="63">
        <v>0</v>
      </c>
      <c r="AZ199" s="65">
        <f>SUM(AY199*E199*F199*H199*K199*$AZ$10)</f>
        <v>0</v>
      </c>
      <c r="BA199" s="63"/>
      <c r="BB199" s="64">
        <f>SUM(BA199*E199*F199*H199*K199*$BB$10)</f>
        <v>0</v>
      </c>
      <c r="BC199" s="63">
        <v>12</v>
      </c>
      <c r="BD199" s="64">
        <f>SUM(BC199*E199*F199*H199*K199*$BD$10)</f>
        <v>329642.20799999998</v>
      </c>
      <c r="BE199" s="63"/>
      <c r="BF199" s="64">
        <f>SUM(BE199*E199*F199*H199*K199*$BF$10)</f>
        <v>0</v>
      </c>
      <c r="BG199" s="63"/>
      <c r="BH199" s="64">
        <f>SUM(BG199*E199*F199*H199*K199*$BH$10)</f>
        <v>0</v>
      </c>
      <c r="BI199" s="63"/>
      <c r="BJ199" s="64">
        <f>BI199*E199*F199*H199*K199*$BJ$10</f>
        <v>0</v>
      </c>
      <c r="BK199" s="63">
        <v>1</v>
      </c>
      <c r="BL199" s="64">
        <f>BK199*E199*F199*H199*K199*$BL$10</f>
        <v>27470.183999999994</v>
      </c>
      <c r="BM199" s="63"/>
      <c r="BN199" s="64">
        <f>BM199*E199*F199*H199*K199*$BN$10</f>
        <v>0</v>
      </c>
      <c r="BO199" s="63"/>
      <c r="BP199" s="64">
        <f>SUM(BO199*E199*F199*H199*K199*$BP$10)</f>
        <v>0</v>
      </c>
      <c r="BQ199" s="63"/>
      <c r="BR199" s="64">
        <f>SUM(BQ199*E199*F199*H199*K199*$BR$10)</f>
        <v>0</v>
      </c>
      <c r="BS199" s="63"/>
      <c r="BT199" s="64">
        <f>SUM(BS199*E199*F199*H199*K199*$BT$10)</f>
        <v>0</v>
      </c>
      <c r="BU199" s="63"/>
      <c r="BV199" s="64">
        <f>SUM(BU199*E199*F199*H199*K199*$BV$10)</f>
        <v>0</v>
      </c>
      <c r="BW199" s="63"/>
      <c r="BX199" s="64">
        <f>SUM(BW199*E199*F199*H199*K199*$BX$10)</f>
        <v>0</v>
      </c>
      <c r="BY199" s="67"/>
      <c r="BZ199" s="68">
        <f>BY199*E199*F199*H199*K199*$BZ$10</f>
        <v>0</v>
      </c>
      <c r="CA199" s="63"/>
      <c r="CB199" s="64">
        <f>SUM(CA199*E199*F199*H199*K199*$CB$10)</f>
        <v>0</v>
      </c>
      <c r="CC199" s="65"/>
      <c r="CD199" s="64">
        <f>SUM(CC199*E199*F199*H199*K199*$CD$10)</f>
        <v>0</v>
      </c>
      <c r="CE199" s="63">
        <v>0</v>
      </c>
      <c r="CF199" s="64">
        <f>SUM(CE199*E199*F199*H199*K199*$CF$10)</f>
        <v>0</v>
      </c>
      <c r="CG199" s="63">
        <v>0</v>
      </c>
      <c r="CH199" s="64">
        <f>SUM(CG199*E199*F199*H199*K199*$CH$10)</f>
        <v>0</v>
      </c>
      <c r="CI199" s="63"/>
      <c r="CJ199" s="64">
        <f>CI199*E199*F199*H199*K199*$CJ$10</f>
        <v>0</v>
      </c>
      <c r="CK199" s="63"/>
      <c r="CL199" s="64">
        <f>SUM(CK199*E199*F199*H199*K199*$CL$10)</f>
        <v>0</v>
      </c>
      <c r="CM199" s="65"/>
      <c r="CN199" s="64">
        <f>SUM(CM199*E199*F199*H199*L199*$CN$10)</f>
        <v>0</v>
      </c>
      <c r="CO199" s="63"/>
      <c r="CP199" s="64">
        <f>SUM(CO199*E199*F199*H199*L199*$CP$10)</f>
        <v>0</v>
      </c>
      <c r="CQ199" s="63">
        <v>0</v>
      </c>
      <c r="CR199" s="64">
        <f>SUM(CQ199*E199*F199*H199*L199*$CR$10)</f>
        <v>0</v>
      </c>
      <c r="CS199" s="65"/>
      <c r="CT199" s="64">
        <f>SUM(CS199*E199*F199*H199*L199*$CT$10)</f>
        <v>0</v>
      </c>
      <c r="CU199" s="65"/>
      <c r="CV199" s="64">
        <f>SUM(CU199*E199*F199*H199*L199*$CV$10)</f>
        <v>0</v>
      </c>
      <c r="CW199" s="65"/>
      <c r="CX199" s="64">
        <f>SUM(CW199*E199*F199*H199*L199*$CX$10)</f>
        <v>0</v>
      </c>
      <c r="CY199" s="63"/>
      <c r="CZ199" s="64">
        <f>SUM(CY199*E199*F199*H199*L199*$CZ$10)</f>
        <v>0</v>
      </c>
      <c r="DA199" s="63">
        <v>0</v>
      </c>
      <c r="DB199" s="64">
        <f>SUM(DA199*E199*F199*H199*L199*$DB$10)</f>
        <v>0</v>
      </c>
      <c r="DC199" s="63"/>
      <c r="DD199" s="64">
        <f>SUM(DC199*E199*F199*H199*L199*$DD$10)</f>
        <v>0</v>
      </c>
      <c r="DE199" s="65">
        <v>0</v>
      </c>
      <c r="DF199" s="64">
        <f>SUM(DE199*E199*F199*H199*L199*$DF$10)</f>
        <v>0</v>
      </c>
      <c r="DG199" s="63"/>
      <c r="DH199" s="64">
        <f>SUM(DG199*E199*F199*H199*L199*$DH$10)</f>
        <v>0</v>
      </c>
      <c r="DI199" s="63"/>
      <c r="DJ199" s="64">
        <f>SUM(DI199*E199*F199*H199*L199*$DJ$10)</f>
        <v>0</v>
      </c>
      <c r="DK199" s="63">
        <v>5</v>
      </c>
      <c r="DL199" s="64">
        <f>SUM(DK199*E199*F199*H199*L199*$DL$10)</f>
        <v>164821.10399999996</v>
      </c>
      <c r="DM199" s="63"/>
      <c r="DN199" s="65">
        <f>SUM(DM199*E199*F199*H199*L199*$DN$10)</f>
        <v>0</v>
      </c>
      <c r="DO199" s="63"/>
      <c r="DP199" s="64">
        <f>SUM(DO199*E199*F199*H199*L199*$DP$10)</f>
        <v>0</v>
      </c>
      <c r="DQ199" s="63"/>
      <c r="DR199" s="64">
        <f>DQ199*E199*F199*H199*L199*$DR$10</f>
        <v>0</v>
      </c>
      <c r="DS199" s="63">
        <v>1</v>
      </c>
      <c r="DT199" s="64">
        <f>SUM(DS199*E199*F199*H199*L199*$DT$10)</f>
        <v>32964.220799999996</v>
      </c>
      <c r="DU199" s="63">
        <v>0</v>
      </c>
      <c r="DV199" s="64">
        <f>SUM(DU199*E199*F199*H199*L199*$DV$10)</f>
        <v>0</v>
      </c>
      <c r="DW199" s="63">
        <v>0</v>
      </c>
      <c r="DX199" s="64">
        <f>SUM(DW199*E199*F199*H199*M199*$DX$10)</f>
        <v>0</v>
      </c>
      <c r="DY199" s="63">
        <v>0</v>
      </c>
      <c r="DZ199" s="64">
        <f>SUM(DY199*E199*F199*H199*N199*$DZ$10)</f>
        <v>0</v>
      </c>
      <c r="EA199" s="109"/>
      <c r="EB199" s="64">
        <f>SUM(EA199*E199*F199*H199*K199*$EB$10)</f>
        <v>0</v>
      </c>
      <c r="EC199" s="63"/>
      <c r="ED199" s="64">
        <f>SUM(EC199*E199*F199*H199*K199*$ED$10)</f>
        <v>0</v>
      </c>
      <c r="EE199" s="63"/>
      <c r="EF199" s="64">
        <f>SUM(EE199*E199*F199*H199*K199*$EF$10)</f>
        <v>0</v>
      </c>
      <c r="EG199" s="63"/>
      <c r="EH199" s="64">
        <f>SUM(EG199*E199*F199*H199*K199*$EH$10)</f>
        <v>0</v>
      </c>
      <c r="EI199" s="63"/>
      <c r="EJ199" s="64">
        <f>EI199*E199*F199*H199*K199*$EJ$10</f>
        <v>0</v>
      </c>
      <c r="EK199" s="63"/>
      <c r="EL199" s="64">
        <f>EK199*E199*F199*H199*K199*$EL$10</f>
        <v>0</v>
      </c>
      <c r="EM199" s="63"/>
      <c r="EN199" s="64"/>
      <c r="EO199" s="69"/>
      <c r="EP199" s="69"/>
      <c r="EQ199" s="70">
        <f t="shared" si="623"/>
        <v>69</v>
      </c>
      <c r="ER199" s="70">
        <f t="shared" si="623"/>
        <v>1928406.9168</v>
      </c>
    </row>
    <row r="200" spans="1:148" s="1" customFormat="1" ht="26.25" customHeight="1" x14ac:dyDescent="0.25">
      <c r="A200" s="55"/>
      <c r="B200" s="55">
        <v>155</v>
      </c>
      <c r="C200" s="56" t="s">
        <v>531</v>
      </c>
      <c r="D200" s="131" t="s">
        <v>532</v>
      </c>
      <c r="E200" s="58">
        <v>13916</v>
      </c>
      <c r="F200" s="59">
        <v>2.58</v>
      </c>
      <c r="G200" s="60"/>
      <c r="H200" s="61">
        <v>1</v>
      </c>
      <c r="I200" s="107"/>
      <c r="J200" s="107"/>
      <c r="K200" s="101">
        <v>1.4</v>
      </c>
      <c r="L200" s="101">
        <v>1.68</v>
      </c>
      <c r="M200" s="101">
        <v>2.23</v>
      </c>
      <c r="N200" s="104">
        <v>2.57</v>
      </c>
      <c r="O200" s="108"/>
      <c r="P200" s="64">
        <f>O200*E200*F200*H200*K200*$P$10</f>
        <v>0</v>
      </c>
      <c r="Q200" s="105"/>
      <c r="R200" s="64">
        <f>Q200*E200*F200*H200*K200*$R$10</f>
        <v>0</v>
      </c>
      <c r="S200" s="105"/>
      <c r="T200" s="65">
        <f>S200*E200*F200*H200*K200*$T$10</f>
        <v>0</v>
      </c>
      <c r="U200" s="108"/>
      <c r="V200" s="64">
        <f>SUM(U200*E200*F200*H200*K200*$V$10)</f>
        <v>0</v>
      </c>
      <c r="W200" s="108"/>
      <c r="X200" s="65">
        <f>SUM(W200*E200*F200*H200*K200*$X$10)</f>
        <v>0</v>
      </c>
      <c r="Y200" s="108"/>
      <c r="Z200" s="64">
        <f>SUM(Y200*E200*F200*H200*K200*$Z$10)</f>
        <v>0</v>
      </c>
      <c r="AA200" s="105"/>
      <c r="AB200" s="64">
        <f>SUM(AA200*E200*F200*H200*K200*$AB$10)</f>
        <v>0</v>
      </c>
      <c r="AC200" s="115"/>
      <c r="AD200" s="115"/>
      <c r="AE200" s="105"/>
      <c r="AF200" s="64">
        <f>SUM(AE200*E200*F200*H200*K200*$AF$10)</f>
        <v>0</v>
      </c>
      <c r="AG200" s="105"/>
      <c r="AH200" s="64">
        <f>SUM(AG200*E200*F200*H200*L200*$AH$10)</f>
        <v>0</v>
      </c>
      <c r="AI200" s="105"/>
      <c r="AJ200" s="64">
        <f>SUM(AI200*E200*F200*H200*L200*$AJ$10)</f>
        <v>0</v>
      </c>
      <c r="AK200" s="108"/>
      <c r="AL200" s="64">
        <f>SUM(AK200*E200*F200*H200*K200*$AL$10)</f>
        <v>0</v>
      </c>
      <c r="AM200" s="105"/>
      <c r="AN200" s="65">
        <f>SUM(AM200*E200*F200*H200*K200*$AN$10)</f>
        <v>0</v>
      </c>
      <c r="AO200" s="108"/>
      <c r="AP200" s="64">
        <f>SUM(AO200*E200*F200*H200*K200*$AP$10)</f>
        <v>0</v>
      </c>
      <c r="AQ200" s="109"/>
      <c r="AR200" s="64">
        <f>SUM(AQ200*E200*F200*H200*K200*$AR$10)</f>
        <v>0</v>
      </c>
      <c r="AS200" s="105"/>
      <c r="AT200" s="64">
        <f>SUM(E200*F200*H200*K200*AS200*$AT$10)</f>
        <v>0</v>
      </c>
      <c r="AU200" s="105"/>
      <c r="AV200" s="64">
        <f>SUM(AU200*E200*F200*H200*K200*$AV$10)</f>
        <v>0</v>
      </c>
      <c r="AW200" s="108"/>
      <c r="AX200" s="64">
        <f>SUM(AW200*E200*F200*H200*K200*$AX$10)</f>
        <v>0</v>
      </c>
      <c r="AY200" s="108"/>
      <c r="AZ200" s="65">
        <f>SUM(AY200*E200*F200*H200*K200*$AZ$10)</f>
        <v>0</v>
      </c>
      <c r="BA200" s="108"/>
      <c r="BB200" s="64">
        <f>SUM(BA200*E200*F200*H200*K200*$BB$10)</f>
        <v>0</v>
      </c>
      <c r="BC200" s="108"/>
      <c r="BD200" s="64">
        <f>SUM(BC200*E200*F200*H200*K200*$BD$10)</f>
        <v>0</v>
      </c>
      <c r="BE200" s="108"/>
      <c r="BF200" s="64">
        <f>SUM(BE200*E200*F200*H200*K200*$BF$10)</f>
        <v>0</v>
      </c>
      <c r="BG200" s="108"/>
      <c r="BH200" s="64">
        <f>SUM(BG200*E200*F200*H200*K200*$BH$10)</f>
        <v>0</v>
      </c>
      <c r="BI200" s="108"/>
      <c r="BJ200" s="64">
        <f>BI200*E200*F200*H200*K200*$BJ$10</f>
        <v>0</v>
      </c>
      <c r="BK200" s="108"/>
      <c r="BL200" s="64">
        <f>BK200*E200*F200*H200*K200*$BL$10</f>
        <v>0</v>
      </c>
      <c r="BM200" s="108"/>
      <c r="BN200" s="64">
        <f>BM200*E200*F200*H200*K200*$BN$10</f>
        <v>0</v>
      </c>
      <c r="BO200" s="108"/>
      <c r="BP200" s="64">
        <f>SUM(BO200*E200*F200*H200*K200*$BP$10)</f>
        <v>0</v>
      </c>
      <c r="BQ200" s="108"/>
      <c r="BR200" s="64">
        <f>SUM(BQ200*E200*F200*H200*K200*$BR$10)</f>
        <v>0</v>
      </c>
      <c r="BS200" s="108"/>
      <c r="BT200" s="64">
        <f>SUM(BS200*E200*F200*H200*K200*$BT$10)</f>
        <v>0</v>
      </c>
      <c r="BU200" s="108"/>
      <c r="BV200" s="64">
        <f>SUM(BU200*E200*F200*H200*K200*$BV$10)</f>
        <v>0</v>
      </c>
      <c r="BW200" s="108"/>
      <c r="BX200" s="64">
        <f>SUM(BW200*E200*F200*H200*K200*$BX$10)</f>
        <v>0</v>
      </c>
      <c r="BY200" s="116"/>
      <c r="BZ200" s="68">
        <f>BY200*E200*F200*H200*K200*$BZ$10</f>
        <v>0</v>
      </c>
      <c r="CA200" s="108"/>
      <c r="CB200" s="64">
        <f>SUM(CA200*E200*F200*H200*K200*$CB$10)</f>
        <v>0</v>
      </c>
      <c r="CC200" s="105"/>
      <c r="CD200" s="64">
        <f>SUM(CC200*E200*F200*H200*K200*$CD$10)</f>
        <v>0</v>
      </c>
      <c r="CE200" s="108"/>
      <c r="CF200" s="64">
        <f>SUM(CE200*E200*F200*H200*K200*$CF$10)</f>
        <v>0</v>
      </c>
      <c r="CG200" s="108"/>
      <c r="CH200" s="64">
        <f>SUM(CG200*E200*F200*H200*K200*$CH$10)</f>
        <v>0</v>
      </c>
      <c r="CI200" s="108"/>
      <c r="CJ200" s="64">
        <f>CI200*E200*F200*H200*K200*$CJ$10</f>
        <v>0</v>
      </c>
      <c r="CK200" s="147"/>
      <c r="CL200" s="64">
        <f>SUM(CK200*E200*F200*H200*K200*$CL$10)</f>
        <v>0</v>
      </c>
      <c r="CM200" s="105"/>
      <c r="CN200" s="64">
        <f>SUM(CM200*E200*F200*H200*L200*$CN$10)</f>
        <v>0</v>
      </c>
      <c r="CO200" s="108"/>
      <c r="CP200" s="64">
        <f>SUM(CO200*E200*F200*H200*L200*$CP$10)</f>
        <v>0</v>
      </c>
      <c r="CQ200" s="108"/>
      <c r="CR200" s="64">
        <f>SUM(CQ200*E200*F200*H200*L200*$CR$10)</f>
        <v>0</v>
      </c>
      <c r="CS200" s="105"/>
      <c r="CT200" s="64">
        <f>SUM(CS200*E200*F200*H200*L200*$CT$10)</f>
        <v>0</v>
      </c>
      <c r="CU200" s="105"/>
      <c r="CV200" s="64">
        <f>SUM(CU200*E200*F200*H200*L200*$CV$10)</f>
        <v>0</v>
      </c>
      <c r="CW200" s="105"/>
      <c r="CX200" s="64">
        <f>SUM(CW200*E200*F200*H200*L200*$CX$10)</f>
        <v>0</v>
      </c>
      <c r="CY200" s="108"/>
      <c r="CZ200" s="64">
        <f>SUM(CY200*E200*F200*H200*L200*$CZ$10)</f>
        <v>0</v>
      </c>
      <c r="DA200" s="108"/>
      <c r="DB200" s="64">
        <f>SUM(DA200*E200*F200*H200*L200*$DB$10)</f>
        <v>0</v>
      </c>
      <c r="DC200" s="108"/>
      <c r="DD200" s="64">
        <f>SUM(DC200*E200*F200*H200*L200*$DD$10)</f>
        <v>0</v>
      </c>
      <c r="DE200" s="105"/>
      <c r="DF200" s="64">
        <f>SUM(DE200*E200*F200*H200*L200*$DF$10)</f>
        <v>0</v>
      </c>
      <c r="DG200" s="108"/>
      <c r="DH200" s="64">
        <f>SUM(DG200*E200*F200*H200*L200*$DH$10)</f>
        <v>0</v>
      </c>
      <c r="DI200" s="108"/>
      <c r="DJ200" s="64">
        <f>SUM(DI200*E200*F200*H200*L200*$DJ$10)</f>
        <v>0</v>
      </c>
      <c r="DK200" s="108"/>
      <c r="DL200" s="64">
        <f>SUM(DK200*E200*F200*H200*L200*$DL$10)</f>
        <v>0</v>
      </c>
      <c r="DM200" s="63"/>
      <c r="DN200" s="65">
        <f>SUM(DM200*E200*F200*H200*L200*$DN$10)</f>
        <v>0</v>
      </c>
      <c r="DO200" s="63"/>
      <c r="DP200" s="64">
        <f>SUM(DO200*E200*F200*H200*L200*$DP$10)</f>
        <v>0</v>
      </c>
      <c r="DQ200" s="108"/>
      <c r="DR200" s="64">
        <f>DQ200*E200*F200*H200*L200*$DR$10</f>
        <v>0</v>
      </c>
      <c r="DS200" s="108"/>
      <c r="DT200" s="64">
        <f>SUM(DS200*E200*F200*H200*L200*$DT$10)</f>
        <v>0</v>
      </c>
      <c r="DU200" s="108"/>
      <c r="DV200" s="64">
        <f>SUM(DU200*E200*F200*H200*L200*$DV$10)</f>
        <v>0</v>
      </c>
      <c r="DW200" s="108"/>
      <c r="DX200" s="64">
        <f>SUM(DW200*E200*F200*H200*M200*$DX$10)</f>
        <v>0</v>
      </c>
      <c r="DY200" s="108"/>
      <c r="DZ200" s="64">
        <f>SUM(DY200*E200*F200*H200*N200*$DZ$10)</f>
        <v>0</v>
      </c>
      <c r="EA200" s="109"/>
      <c r="EB200" s="64">
        <f>SUM(EA200*E200*F200*H200*K200*$EB$10)</f>
        <v>0</v>
      </c>
      <c r="EC200" s="63"/>
      <c r="ED200" s="64">
        <f>SUM(EC200*E200*F200*H200*K200*$ED$10)</f>
        <v>0</v>
      </c>
      <c r="EE200" s="108"/>
      <c r="EF200" s="64">
        <f>SUM(EE200*E200*F200*H200*K200*$EF$10)</f>
        <v>0</v>
      </c>
      <c r="EG200" s="63"/>
      <c r="EH200" s="64">
        <f>SUM(EG200*E200*F200*H200*K200*$EH$10)</f>
        <v>0</v>
      </c>
      <c r="EI200" s="63"/>
      <c r="EJ200" s="64">
        <f>EI200*E200*F200*H200*K200*$EJ$10</f>
        <v>0</v>
      </c>
      <c r="EK200" s="63"/>
      <c r="EL200" s="64">
        <f>EK200*E200*F200*H200*K200*$EL$10</f>
        <v>0</v>
      </c>
      <c r="EM200" s="63"/>
      <c r="EN200" s="64"/>
      <c r="EO200" s="69"/>
      <c r="EP200" s="69"/>
      <c r="EQ200" s="70">
        <f t="shared" si="623"/>
        <v>0</v>
      </c>
      <c r="ER200" s="70">
        <f t="shared" si="623"/>
        <v>0</v>
      </c>
    </row>
    <row r="201" spans="1:148" s="1" customFormat="1" ht="45" customHeight="1" x14ac:dyDescent="0.25">
      <c r="A201" s="55"/>
      <c r="B201" s="55">
        <v>156</v>
      </c>
      <c r="C201" s="56" t="s">
        <v>533</v>
      </c>
      <c r="D201" s="131" t="s">
        <v>534</v>
      </c>
      <c r="E201" s="58">
        <v>13916</v>
      </c>
      <c r="F201" s="103">
        <v>12.27</v>
      </c>
      <c r="G201" s="60"/>
      <c r="H201" s="61">
        <v>1</v>
      </c>
      <c r="I201" s="107"/>
      <c r="J201" s="107"/>
      <c r="K201" s="101">
        <v>1.4</v>
      </c>
      <c r="L201" s="101">
        <v>1.68</v>
      </c>
      <c r="M201" s="101">
        <v>2.23</v>
      </c>
      <c r="N201" s="104">
        <v>2.57</v>
      </c>
      <c r="O201" s="108"/>
      <c r="P201" s="64">
        <f>O201*E201*F201*H201*K201*$P$10</f>
        <v>0</v>
      </c>
      <c r="Q201" s="105"/>
      <c r="R201" s="64">
        <f>Q201*E201*F201*H201*K201*$R$10</f>
        <v>0</v>
      </c>
      <c r="S201" s="105"/>
      <c r="T201" s="65">
        <f>S201*E201*F201*H201*K201*$T$10</f>
        <v>0</v>
      </c>
      <c r="U201" s="108"/>
      <c r="V201" s="64">
        <f>SUM(U201*E201*F201*H201*K201*$V$10)</f>
        <v>0</v>
      </c>
      <c r="W201" s="108"/>
      <c r="X201" s="65">
        <f>SUM(W201*E201*F201*H201*K201*$X$10)</f>
        <v>0</v>
      </c>
      <c r="Y201" s="108"/>
      <c r="Z201" s="64">
        <f>SUM(Y201*E201*F201*H201*K201*$Z$10)</f>
        <v>0</v>
      </c>
      <c r="AA201" s="105"/>
      <c r="AB201" s="64">
        <f>SUM(AA201*E201*F201*H201*K201*$AB$10)</f>
        <v>0</v>
      </c>
      <c r="AC201" s="115"/>
      <c r="AD201" s="115"/>
      <c r="AE201" s="105"/>
      <c r="AF201" s="64">
        <f>SUM(AE201*E201*F201*H201*K201*$AF$10)</f>
        <v>0</v>
      </c>
      <c r="AG201" s="105"/>
      <c r="AH201" s="64">
        <f>SUM(AG201*E201*F201*H201*L201*$AH$10)</f>
        <v>0</v>
      </c>
      <c r="AI201" s="105"/>
      <c r="AJ201" s="64">
        <f>SUM(AI201*E201*F201*H201*L201*$AJ$10)</f>
        <v>0</v>
      </c>
      <c r="AK201" s="108"/>
      <c r="AL201" s="64">
        <f>SUM(AK201*E201*F201*H201*K201*$AL$10)</f>
        <v>0</v>
      </c>
      <c r="AM201" s="105"/>
      <c r="AN201" s="65">
        <f>SUM(AM201*E201*F201*H201*K201*$AN$10)</f>
        <v>0</v>
      </c>
      <c r="AO201" s="108"/>
      <c r="AP201" s="64">
        <f>SUM(AO201*E201*F201*H201*K201*$AP$10)</f>
        <v>0</v>
      </c>
      <c r="AQ201" s="109"/>
      <c r="AR201" s="64">
        <f>SUM(AQ201*E201*F201*H201*K201*$AR$10)</f>
        <v>0</v>
      </c>
      <c r="AS201" s="105"/>
      <c r="AT201" s="64">
        <f>SUM(E201*F201*H201*K201*AS201*$AT$10)</f>
        <v>0</v>
      </c>
      <c r="AU201" s="105"/>
      <c r="AV201" s="64">
        <f>SUM(AU201*E201*F201*H201*K201*$AV$10)</f>
        <v>0</v>
      </c>
      <c r="AW201" s="108"/>
      <c r="AX201" s="64">
        <f>SUM(AW201*E201*F201*H201*K201*$AX$10)</f>
        <v>0</v>
      </c>
      <c r="AY201" s="108"/>
      <c r="AZ201" s="65">
        <f>SUM(AY201*E201*F201*H201*K201*$AZ$10)</f>
        <v>0</v>
      </c>
      <c r="BA201" s="108"/>
      <c r="BB201" s="64">
        <f>SUM(BA201*E201*F201*H201*K201*$BB$10)</f>
        <v>0</v>
      </c>
      <c r="BC201" s="108"/>
      <c r="BD201" s="64">
        <f>SUM(BC201*E201*F201*H201*K201*$BD$10)</f>
        <v>0</v>
      </c>
      <c r="BE201" s="108"/>
      <c r="BF201" s="64">
        <f>SUM(BE201*E201*F201*H201*K201*$BF$10)</f>
        <v>0</v>
      </c>
      <c r="BG201" s="108"/>
      <c r="BH201" s="64">
        <f>SUM(BG201*E201*F201*H201*K201*$BH$10)</f>
        <v>0</v>
      </c>
      <c r="BI201" s="108"/>
      <c r="BJ201" s="64">
        <f>BI201*E201*F201*H201*K201*$BJ$10</f>
        <v>0</v>
      </c>
      <c r="BK201" s="108"/>
      <c r="BL201" s="64">
        <f>BK201*E201*F201*H201*K201*$BL$10</f>
        <v>0</v>
      </c>
      <c r="BM201" s="108"/>
      <c r="BN201" s="64">
        <f>BM201*E201*F201*H201*K201*$BN$10</f>
        <v>0</v>
      </c>
      <c r="BO201" s="108"/>
      <c r="BP201" s="64">
        <f>SUM(BO201*E201*F201*H201*K201*$BP$10)</f>
        <v>0</v>
      </c>
      <c r="BQ201" s="108"/>
      <c r="BR201" s="64">
        <f>SUM(BQ201*E201*F201*H201*K201*$BR$10)</f>
        <v>0</v>
      </c>
      <c r="BS201" s="108"/>
      <c r="BT201" s="64">
        <f>SUM(BS201*E201*F201*H201*K201*$BT$10)</f>
        <v>0</v>
      </c>
      <c r="BU201" s="108"/>
      <c r="BV201" s="64">
        <f>SUM(BU201*E201*F201*H201*K201*$BV$10)</f>
        <v>0</v>
      </c>
      <c r="BW201" s="108"/>
      <c r="BX201" s="64">
        <f>SUM(BW201*E201*F201*H201*K201*$BX$10)</f>
        <v>0</v>
      </c>
      <c r="BY201" s="116"/>
      <c r="BZ201" s="68">
        <f>BY201*E201*F201*H201*K201*$BZ$10</f>
        <v>0</v>
      </c>
      <c r="CA201" s="108"/>
      <c r="CB201" s="64">
        <f>SUM(CA201*E201*F201*H201*K201*$CB$10)</f>
        <v>0</v>
      </c>
      <c r="CC201" s="105"/>
      <c r="CD201" s="64">
        <f>SUM(CC201*E201*F201*H201*K201*$CD$10)</f>
        <v>0</v>
      </c>
      <c r="CE201" s="108"/>
      <c r="CF201" s="64">
        <f>SUM(CE201*E201*F201*H201*K201*$CF$10)</f>
        <v>0</v>
      </c>
      <c r="CG201" s="108"/>
      <c r="CH201" s="64">
        <f>SUM(CG201*E201*F201*H201*K201*$CH$10)</f>
        <v>0</v>
      </c>
      <c r="CI201" s="108"/>
      <c r="CJ201" s="64">
        <f>CI201*E201*F201*H201*K201*$CJ$10</f>
        <v>0</v>
      </c>
      <c r="CK201" s="147"/>
      <c r="CL201" s="64">
        <f>SUM(CK201*E201*F201*H201*K201*$CL$10)</f>
        <v>0</v>
      </c>
      <c r="CM201" s="105"/>
      <c r="CN201" s="64">
        <f>SUM(CM201*E201*F201*H201*L201*$CN$10)</f>
        <v>0</v>
      </c>
      <c r="CO201" s="108"/>
      <c r="CP201" s="64">
        <f>SUM(CO201*E201*F201*H201*L201*$CP$10)</f>
        <v>0</v>
      </c>
      <c r="CQ201" s="108"/>
      <c r="CR201" s="64">
        <f>SUM(CQ201*E201*F201*H201*L201*$CR$10)</f>
        <v>0</v>
      </c>
      <c r="CS201" s="105"/>
      <c r="CT201" s="64">
        <f>SUM(CS201*E201*F201*H201*L201*$CT$10)</f>
        <v>0</v>
      </c>
      <c r="CU201" s="105"/>
      <c r="CV201" s="64">
        <f>SUM(CU201*E201*F201*H201*L201*$CV$10)</f>
        <v>0</v>
      </c>
      <c r="CW201" s="105"/>
      <c r="CX201" s="64">
        <f>SUM(CW201*E201*F201*H201*L201*$CX$10)</f>
        <v>0</v>
      </c>
      <c r="CY201" s="108"/>
      <c r="CZ201" s="64">
        <f>SUM(CY201*E201*F201*H201*L201*$CZ$10)</f>
        <v>0</v>
      </c>
      <c r="DA201" s="108"/>
      <c r="DB201" s="64">
        <f>SUM(DA201*E201*F201*H201*L201*$DB$10)</f>
        <v>0</v>
      </c>
      <c r="DC201" s="108"/>
      <c r="DD201" s="64">
        <f>SUM(DC201*E201*F201*H201*L201*$DD$10)</f>
        <v>0</v>
      </c>
      <c r="DE201" s="105"/>
      <c r="DF201" s="64">
        <f>SUM(DE201*E201*F201*H201*L201*$DF$10)</f>
        <v>0</v>
      </c>
      <c r="DG201" s="108"/>
      <c r="DH201" s="64">
        <f>SUM(DG201*E201*F201*H201*L201*$DH$10)</f>
        <v>0</v>
      </c>
      <c r="DI201" s="108"/>
      <c r="DJ201" s="64">
        <f>SUM(DI201*E201*F201*H201*L201*$DJ$10)</f>
        <v>0</v>
      </c>
      <c r="DK201" s="108"/>
      <c r="DL201" s="64">
        <f>SUM(DK201*E201*F201*H201*L201*$DL$10)</f>
        <v>0</v>
      </c>
      <c r="DM201" s="63"/>
      <c r="DN201" s="65">
        <f>SUM(DM201*E201*F201*H201*L201*$DN$10)</f>
        <v>0</v>
      </c>
      <c r="DO201" s="108"/>
      <c r="DP201" s="64">
        <f>SUM(DO201*E201*F201*H201*L201*$DP$10)</f>
        <v>0</v>
      </c>
      <c r="DQ201" s="108"/>
      <c r="DR201" s="64">
        <f>DQ201*E201*F201*H201*L201*$DR$10</f>
        <v>0</v>
      </c>
      <c r="DS201" s="108"/>
      <c r="DT201" s="64">
        <f>SUM(DS201*E201*F201*H201*L201*$DT$10)</f>
        <v>0</v>
      </c>
      <c r="DU201" s="108"/>
      <c r="DV201" s="64">
        <f>SUM(DU201*E201*F201*H201*L201*$DV$10)</f>
        <v>0</v>
      </c>
      <c r="DW201" s="108"/>
      <c r="DX201" s="64">
        <f>SUM(DW201*E201*F201*H201*M201*$DX$10)</f>
        <v>0</v>
      </c>
      <c r="DY201" s="108"/>
      <c r="DZ201" s="64">
        <f>SUM(DY201*E201*F201*H201*N201*$DZ$10)</f>
        <v>0</v>
      </c>
      <c r="EA201" s="109"/>
      <c r="EB201" s="64">
        <f>SUM(EA201*E201*F201*H201*K201*$EB$10)</f>
        <v>0</v>
      </c>
      <c r="EC201" s="63"/>
      <c r="ED201" s="64">
        <f>SUM(EC201*E201*F201*H201*K201*$ED$10)</f>
        <v>0</v>
      </c>
      <c r="EE201" s="108"/>
      <c r="EF201" s="64">
        <f>SUM(EE201*E201*F201*H201*K201*$EF$10)</f>
        <v>0</v>
      </c>
      <c r="EG201" s="108"/>
      <c r="EH201" s="64">
        <f>SUM(EG201*E201*F201*H201*K201*$EH$10)</f>
        <v>0</v>
      </c>
      <c r="EI201" s="63"/>
      <c r="EJ201" s="64">
        <f>EI201*E201*F201*H201*K201*$EJ$10</f>
        <v>0</v>
      </c>
      <c r="EK201" s="63"/>
      <c r="EL201" s="64">
        <f>EK201*E201*F201*H201*K201*$EL$10</f>
        <v>0</v>
      </c>
      <c r="EM201" s="63"/>
      <c r="EN201" s="64"/>
      <c r="EO201" s="69"/>
      <c r="EP201" s="69"/>
      <c r="EQ201" s="70">
        <f t="shared" si="623"/>
        <v>0</v>
      </c>
      <c r="ER201" s="70">
        <f t="shared" si="623"/>
        <v>0</v>
      </c>
    </row>
    <row r="202" spans="1:148" s="110" customFormat="1" ht="15" customHeight="1" x14ac:dyDescent="0.25">
      <c r="A202" s="55">
        <v>36</v>
      </c>
      <c r="B202" s="55"/>
      <c r="C202" s="56" t="s">
        <v>535</v>
      </c>
      <c r="D202" s="186" t="s">
        <v>536</v>
      </c>
      <c r="E202" s="58">
        <v>13916</v>
      </c>
      <c r="F202" s="183"/>
      <c r="G202" s="60"/>
      <c r="H202" s="54"/>
      <c r="I202" s="99"/>
      <c r="J202" s="99"/>
      <c r="K202" s="101">
        <v>1.4</v>
      </c>
      <c r="L202" s="101">
        <v>1.68</v>
      </c>
      <c r="M202" s="101">
        <v>2.23</v>
      </c>
      <c r="N202" s="104">
        <v>2.57</v>
      </c>
      <c r="O202" s="118">
        <f t="shared" ref="O202:AT202" si="624">SUM(O203:O212)</f>
        <v>10</v>
      </c>
      <c r="P202" s="118">
        <f t="shared" si="624"/>
        <v>1062964.642432</v>
      </c>
      <c r="Q202" s="118">
        <f t="shared" si="624"/>
        <v>0</v>
      </c>
      <c r="R202" s="118">
        <f t="shared" si="624"/>
        <v>0</v>
      </c>
      <c r="S202" s="118">
        <f t="shared" si="624"/>
        <v>8</v>
      </c>
      <c r="T202" s="118">
        <f t="shared" si="624"/>
        <v>62343.68</v>
      </c>
      <c r="U202" s="118">
        <f t="shared" si="624"/>
        <v>0</v>
      </c>
      <c r="V202" s="118">
        <f t="shared" si="624"/>
        <v>0</v>
      </c>
      <c r="W202" s="118">
        <f t="shared" si="624"/>
        <v>120</v>
      </c>
      <c r="X202" s="118">
        <f t="shared" si="624"/>
        <v>4849717.6726656007</v>
      </c>
      <c r="Y202" s="118">
        <f t="shared" si="624"/>
        <v>0</v>
      </c>
      <c r="Z202" s="118">
        <f t="shared" si="624"/>
        <v>0</v>
      </c>
      <c r="AA202" s="118">
        <f t="shared" si="624"/>
        <v>0</v>
      </c>
      <c r="AB202" s="118">
        <f t="shared" si="624"/>
        <v>0</v>
      </c>
      <c r="AC202" s="118">
        <f t="shared" si="624"/>
        <v>0</v>
      </c>
      <c r="AD202" s="118">
        <f t="shared" si="624"/>
        <v>0</v>
      </c>
      <c r="AE202" s="118">
        <f t="shared" si="624"/>
        <v>17</v>
      </c>
      <c r="AF202" s="118">
        <f t="shared" si="624"/>
        <v>132480.32000000001</v>
      </c>
      <c r="AG202" s="118">
        <f t="shared" si="624"/>
        <v>12</v>
      </c>
      <c r="AH202" s="118">
        <f t="shared" si="624"/>
        <v>112218.624</v>
      </c>
      <c r="AI202" s="118">
        <f t="shared" si="624"/>
        <v>0</v>
      </c>
      <c r="AJ202" s="118">
        <f t="shared" si="624"/>
        <v>0</v>
      </c>
      <c r="AK202" s="118">
        <f t="shared" si="624"/>
        <v>0</v>
      </c>
      <c r="AL202" s="118">
        <f t="shared" si="624"/>
        <v>0</v>
      </c>
      <c r="AM202" s="118">
        <f t="shared" si="624"/>
        <v>0</v>
      </c>
      <c r="AN202" s="118">
        <f t="shared" si="624"/>
        <v>0</v>
      </c>
      <c r="AO202" s="118">
        <f t="shared" si="624"/>
        <v>0</v>
      </c>
      <c r="AP202" s="118">
        <f t="shared" si="624"/>
        <v>0</v>
      </c>
      <c r="AQ202" s="118">
        <f t="shared" si="624"/>
        <v>256</v>
      </c>
      <c r="AR202" s="118">
        <f t="shared" si="624"/>
        <v>30594652.814476799</v>
      </c>
      <c r="AS202" s="118">
        <f t="shared" si="624"/>
        <v>0</v>
      </c>
      <c r="AT202" s="118">
        <f t="shared" si="624"/>
        <v>0</v>
      </c>
      <c r="AU202" s="118">
        <f t="shared" ref="AU202:DF202" si="625">SUM(AU203:AU212)</f>
        <v>0</v>
      </c>
      <c r="AV202" s="118">
        <f t="shared" si="625"/>
        <v>0</v>
      </c>
      <c r="AW202" s="118">
        <f t="shared" si="625"/>
        <v>0</v>
      </c>
      <c r="AX202" s="118">
        <f t="shared" si="625"/>
        <v>0</v>
      </c>
      <c r="AY202" s="118">
        <f t="shared" si="625"/>
        <v>162</v>
      </c>
      <c r="AZ202" s="118">
        <f t="shared" si="625"/>
        <v>1579821.9712800002</v>
      </c>
      <c r="BA202" s="118">
        <f t="shared" si="625"/>
        <v>0</v>
      </c>
      <c r="BB202" s="118">
        <f t="shared" si="625"/>
        <v>0</v>
      </c>
      <c r="BC202" s="118">
        <f t="shared" si="625"/>
        <v>0</v>
      </c>
      <c r="BD202" s="118">
        <f t="shared" si="625"/>
        <v>0</v>
      </c>
      <c r="BE202" s="118">
        <f t="shared" si="625"/>
        <v>30</v>
      </c>
      <c r="BF202" s="118">
        <f t="shared" si="625"/>
        <v>233788.79999999999</v>
      </c>
      <c r="BG202" s="118">
        <f t="shared" si="625"/>
        <v>2</v>
      </c>
      <c r="BH202" s="118">
        <f t="shared" si="625"/>
        <v>15585.92</v>
      </c>
      <c r="BI202" s="118">
        <f t="shared" si="625"/>
        <v>754</v>
      </c>
      <c r="BJ202" s="118">
        <f t="shared" si="625"/>
        <v>7367152.6655999999</v>
      </c>
      <c r="BK202" s="118">
        <f t="shared" si="625"/>
        <v>0</v>
      </c>
      <c r="BL202" s="118">
        <f t="shared" si="625"/>
        <v>0</v>
      </c>
      <c r="BM202" s="118">
        <f t="shared" si="625"/>
        <v>0</v>
      </c>
      <c r="BN202" s="118">
        <f t="shared" si="625"/>
        <v>0</v>
      </c>
      <c r="BO202" s="118">
        <f t="shared" si="625"/>
        <v>0</v>
      </c>
      <c r="BP202" s="118">
        <f t="shared" si="625"/>
        <v>0</v>
      </c>
      <c r="BQ202" s="118">
        <f t="shared" si="625"/>
        <v>0</v>
      </c>
      <c r="BR202" s="118">
        <f t="shared" si="625"/>
        <v>0</v>
      </c>
      <c r="BS202" s="118">
        <f t="shared" si="625"/>
        <v>0</v>
      </c>
      <c r="BT202" s="118">
        <f t="shared" si="625"/>
        <v>0</v>
      </c>
      <c r="BU202" s="118">
        <f t="shared" si="625"/>
        <v>0</v>
      </c>
      <c r="BV202" s="118">
        <f t="shared" si="625"/>
        <v>0</v>
      </c>
      <c r="BW202" s="118">
        <f t="shared" si="625"/>
        <v>0</v>
      </c>
      <c r="BX202" s="118">
        <f t="shared" si="625"/>
        <v>0</v>
      </c>
      <c r="BY202" s="118">
        <f t="shared" si="625"/>
        <v>80</v>
      </c>
      <c r="BZ202" s="118">
        <f t="shared" si="625"/>
        <v>872811.52000000002</v>
      </c>
      <c r="CA202" s="118">
        <f t="shared" si="625"/>
        <v>18</v>
      </c>
      <c r="CB202" s="118">
        <f t="shared" si="625"/>
        <v>140273.28</v>
      </c>
      <c r="CC202" s="118">
        <f t="shared" si="625"/>
        <v>0</v>
      </c>
      <c r="CD202" s="118">
        <f t="shared" si="625"/>
        <v>0</v>
      </c>
      <c r="CE202" s="118">
        <f t="shared" si="625"/>
        <v>0</v>
      </c>
      <c r="CF202" s="118">
        <f t="shared" si="625"/>
        <v>0</v>
      </c>
      <c r="CG202" s="118">
        <f t="shared" si="625"/>
        <v>0</v>
      </c>
      <c r="CH202" s="118">
        <f t="shared" si="625"/>
        <v>0</v>
      </c>
      <c r="CI202" s="118">
        <f t="shared" si="625"/>
        <v>0</v>
      </c>
      <c r="CJ202" s="118">
        <f t="shared" si="625"/>
        <v>0</v>
      </c>
      <c r="CK202" s="118">
        <f t="shared" si="625"/>
        <v>2</v>
      </c>
      <c r="CL202" s="118">
        <f t="shared" si="625"/>
        <v>245010.66240000003</v>
      </c>
      <c r="CM202" s="118">
        <f t="shared" si="625"/>
        <v>0</v>
      </c>
      <c r="CN202" s="118">
        <f t="shared" si="625"/>
        <v>0</v>
      </c>
      <c r="CO202" s="118">
        <f t="shared" si="625"/>
        <v>0</v>
      </c>
      <c r="CP202" s="118">
        <f t="shared" si="625"/>
        <v>0</v>
      </c>
      <c r="CQ202" s="118">
        <f t="shared" si="625"/>
        <v>0</v>
      </c>
      <c r="CR202" s="118">
        <f t="shared" si="625"/>
        <v>0</v>
      </c>
      <c r="CS202" s="118">
        <f t="shared" si="625"/>
        <v>0</v>
      </c>
      <c r="CT202" s="118">
        <f t="shared" si="625"/>
        <v>0</v>
      </c>
      <c r="CU202" s="118">
        <f t="shared" si="625"/>
        <v>0</v>
      </c>
      <c r="CV202" s="118">
        <f t="shared" si="625"/>
        <v>0</v>
      </c>
      <c r="CW202" s="118">
        <f t="shared" si="625"/>
        <v>0</v>
      </c>
      <c r="CX202" s="118">
        <f t="shared" si="625"/>
        <v>0</v>
      </c>
      <c r="CY202" s="118">
        <f t="shared" si="625"/>
        <v>0</v>
      </c>
      <c r="CZ202" s="118">
        <f t="shared" si="625"/>
        <v>0</v>
      </c>
      <c r="DA202" s="118">
        <f t="shared" si="625"/>
        <v>0</v>
      </c>
      <c r="DB202" s="118">
        <f t="shared" si="625"/>
        <v>0</v>
      </c>
      <c r="DC202" s="118">
        <f t="shared" si="625"/>
        <v>2</v>
      </c>
      <c r="DD202" s="118">
        <f t="shared" si="625"/>
        <v>20105.836800000001</v>
      </c>
      <c r="DE202" s="118">
        <f t="shared" si="625"/>
        <v>0</v>
      </c>
      <c r="DF202" s="118">
        <f t="shared" si="625"/>
        <v>0</v>
      </c>
      <c r="DG202" s="118">
        <f t="shared" ref="DG202:EN202" si="626">SUM(DG203:DG212)</f>
        <v>40</v>
      </c>
      <c r="DH202" s="118">
        <f t="shared" si="626"/>
        <v>374062.07999999996</v>
      </c>
      <c r="DI202" s="118">
        <f t="shared" si="626"/>
        <v>0</v>
      </c>
      <c r="DJ202" s="118">
        <f t="shared" si="626"/>
        <v>0</v>
      </c>
      <c r="DK202" s="118">
        <f t="shared" si="626"/>
        <v>0</v>
      </c>
      <c r="DL202" s="118">
        <f t="shared" si="626"/>
        <v>0</v>
      </c>
      <c r="DM202" s="118">
        <f t="shared" si="626"/>
        <v>0</v>
      </c>
      <c r="DN202" s="118">
        <f t="shared" si="626"/>
        <v>0</v>
      </c>
      <c r="DO202" s="118">
        <f t="shared" si="626"/>
        <v>0</v>
      </c>
      <c r="DP202" s="118">
        <f t="shared" si="626"/>
        <v>0</v>
      </c>
      <c r="DQ202" s="118">
        <f t="shared" si="626"/>
        <v>0</v>
      </c>
      <c r="DR202" s="118">
        <f t="shared" si="626"/>
        <v>0</v>
      </c>
      <c r="DS202" s="118">
        <f t="shared" si="626"/>
        <v>0</v>
      </c>
      <c r="DT202" s="118">
        <f t="shared" si="626"/>
        <v>0</v>
      </c>
      <c r="DU202" s="118">
        <f t="shared" si="626"/>
        <v>0</v>
      </c>
      <c r="DV202" s="118">
        <f t="shared" si="626"/>
        <v>0</v>
      </c>
      <c r="DW202" s="118">
        <f t="shared" si="626"/>
        <v>0</v>
      </c>
      <c r="DX202" s="118">
        <f t="shared" si="626"/>
        <v>0</v>
      </c>
      <c r="DY202" s="118">
        <f t="shared" si="626"/>
        <v>4</v>
      </c>
      <c r="DZ202" s="118">
        <f t="shared" si="626"/>
        <v>566848.60726815998</v>
      </c>
      <c r="EA202" s="118">
        <f t="shared" si="626"/>
        <v>0</v>
      </c>
      <c r="EB202" s="118">
        <f t="shared" si="626"/>
        <v>0</v>
      </c>
      <c r="EC202" s="118">
        <f t="shared" si="626"/>
        <v>0</v>
      </c>
      <c r="ED202" s="118">
        <f t="shared" si="626"/>
        <v>0</v>
      </c>
      <c r="EE202" s="118">
        <f t="shared" si="626"/>
        <v>0</v>
      </c>
      <c r="EF202" s="118">
        <f t="shared" si="626"/>
        <v>0</v>
      </c>
      <c r="EG202" s="118">
        <f t="shared" si="626"/>
        <v>0</v>
      </c>
      <c r="EH202" s="118">
        <f t="shared" si="626"/>
        <v>0</v>
      </c>
      <c r="EI202" s="118">
        <f t="shared" si="626"/>
        <v>0</v>
      </c>
      <c r="EJ202" s="118">
        <f t="shared" si="626"/>
        <v>0</v>
      </c>
      <c r="EK202" s="118">
        <f t="shared" si="626"/>
        <v>0</v>
      </c>
      <c r="EL202" s="118">
        <f t="shared" si="626"/>
        <v>0</v>
      </c>
      <c r="EM202" s="118">
        <f t="shared" si="626"/>
        <v>0</v>
      </c>
      <c r="EN202" s="118">
        <f t="shared" si="626"/>
        <v>0</v>
      </c>
      <c r="EO202" s="118"/>
      <c r="EP202" s="118"/>
      <c r="EQ202" s="118">
        <f>SUM(EQ203:EQ212)</f>
        <v>1517</v>
      </c>
      <c r="ER202" s="118">
        <f>SUM(ER203:ER212)</f>
        <v>48229839.096922562</v>
      </c>
    </row>
    <row r="203" spans="1:148" s="1" customFormat="1" ht="30" customHeight="1" x14ac:dyDescent="0.25">
      <c r="A203" s="55"/>
      <c r="B203" s="55">
        <v>157</v>
      </c>
      <c r="C203" s="56" t="s">
        <v>537</v>
      </c>
      <c r="D203" s="131" t="s">
        <v>538</v>
      </c>
      <c r="E203" s="58">
        <v>13916</v>
      </c>
      <c r="F203" s="59">
        <v>7.86</v>
      </c>
      <c r="G203" s="60"/>
      <c r="H203" s="133">
        <v>0.8</v>
      </c>
      <c r="I203" s="185"/>
      <c r="J203" s="107"/>
      <c r="K203" s="101">
        <v>1.4</v>
      </c>
      <c r="L203" s="101">
        <v>1.68</v>
      </c>
      <c r="M203" s="101">
        <v>2.23</v>
      </c>
      <c r="N203" s="104">
        <v>2.57</v>
      </c>
      <c r="O203" s="63">
        <v>5</v>
      </c>
      <c r="P203" s="64">
        <f t="shared" ref="P203:P208" si="627">O203*E203*F203*H203*K203*$P$10</f>
        <v>612526.65599999996</v>
      </c>
      <c r="Q203" s="149"/>
      <c r="R203" s="64">
        <f>Q203*E203*F203*H203*K203*$R$10</f>
        <v>0</v>
      </c>
      <c r="S203" s="150"/>
      <c r="T203" s="65">
        <f>S203*E203*F203*H203*K203*$T$10</f>
        <v>0</v>
      </c>
      <c r="U203" s="63"/>
      <c r="V203" s="64">
        <f>SUM(U203*E203*F203*H203*K203*$V$10)</f>
        <v>0</v>
      </c>
      <c r="W203" s="63"/>
      <c r="X203" s="65">
        <f>SUM(W203*E203*F203*H203*K203*$X$10)</f>
        <v>0</v>
      </c>
      <c r="Y203" s="63"/>
      <c r="Z203" s="64">
        <f>SUM(Y203*E203*F203*H203*K203*$Z$10)</f>
        <v>0</v>
      </c>
      <c r="AA203" s="150"/>
      <c r="AB203" s="64">
        <f>SUM(AA203*E203*F203*H203*K203*$AB$10)</f>
        <v>0</v>
      </c>
      <c r="AC203" s="64"/>
      <c r="AD203" s="64"/>
      <c r="AE203" s="150"/>
      <c r="AF203" s="64">
        <f>SUM(AE203*E203*F203*H203*K203*$AF$10)</f>
        <v>0</v>
      </c>
      <c r="AG203" s="150"/>
      <c r="AH203" s="64">
        <f>SUM(AG203*E203*F203*H203*L203*$AH$10)</f>
        <v>0</v>
      </c>
      <c r="AI203" s="150"/>
      <c r="AJ203" s="64">
        <f>SUM(AI203*E203*F203*H203*L203*$AJ$10)</f>
        <v>0</v>
      </c>
      <c r="AK203" s="63"/>
      <c r="AL203" s="64">
        <f>SUM(AK203*E203*F203*H203*K203*$AL$10)</f>
        <v>0</v>
      </c>
      <c r="AM203" s="150"/>
      <c r="AN203" s="65">
        <f>SUM(AM203*E203*F203*H203*K203*$AN$10)</f>
        <v>0</v>
      </c>
      <c r="AO203" s="63"/>
      <c r="AP203" s="64">
        <f>SUM(AO203*E203*F203*H203*K203*$AP$10)</f>
        <v>0</v>
      </c>
      <c r="AQ203" s="63"/>
      <c r="AR203" s="64">
        <f>SUM(AQ203*E203*F203*H203*K203*$AR$10)</f>
        <v>0</v>
      </c>
      <c r="AS203" s="150"/>
      <c r="AT203" s="64">
        <f>SUM(E203*F203*H203*K203*AS203*$AT$10)</f>
        <v>0</v>
      </c>
      <c r="AU203" s="150"/>
      <c r="AV203" s="64">
        <f>SUM(AU203*E203*F203*H203*K203*$AV$10)</f>
        <v>0</v>
      </c>
      <c r="AW203" s="63"/>
      <c r="AX203" s="64">
        <f>SUM(AW203*E203*F203*H203*K203*$AX$10)</f>
        <v>0</v>
      </c>
      <c r="AY203" s="63"/>
      <c r="AZ203" s="65">
        <f>SUM(AY203*E203*F203*H203*K203*$AZ$10)</f>
        <v>0</v>
      </c>
      <c r="BA203" s="63"/>
      <c r="BB203" s="64">
        <f>SUM(BA203*E203*F203*H203*K203*$BB$10)</f>
        <v>0</v>
      </c>
      <c r="BC203" s="63"/>
      <c r="BD203" s="64">
        <f>SUM(BC203*E203*F203*H203*K203*$BD$10)</f>
        <v>0</v>
      </c>
      <c r="BE203" s="63"/>
      <c r="BF203" s="64">
        <f>SUM(BE203*E203*F203*H203*K203*$BF$10)</f>
        <v>0</v>
      </c>
      <c r="BG203" s="63"/>
      <c r="BH203" s="64">
        <f>SUM(BG203*E203*F203*H203*K203*$BH$10)</f>
        <v>0</v>
      </c>
      <c r="BI203" s="63">
        <v>13</v>
      </c>
      <c r="BJ203" s="64">
        <f>BI203*E203*F203*H203*K203*$BJ$10</f>
        <v>1592569.3056000001</v>
      </c>
      <c r="BK203" s="63"/>
      <c r="BL203" s="64">
        <f>BK203*E203*F203*H203*K203*$BL$10</f>
        <v>0</v>
      </c>
      <c r="BM203" s="63"/>
      <c r="BN203" s="64">
        <f>BM203*E203*F203*H203*K203*$BN$10</f>
        <v>0</v>
      </c>
      <c r="BO203" s="63"/>
      <c r="BP203" s="64">
        <f>SUM(BO203*E203*F203*H203*K203*$BP$10)</f>
        <v>0</v>
      </c>
      <c r="BQ203" s="63"/>
      <c r="BR203" s="64">
        <f>SUM(BQ203*E203*F203*H203*K203*$BR$10)</f>
        <v>0</v>
      </c>
      <c r="BS203" s="63"/>
      <c r="BT203" s="64">
        <f>SUM(BS203*E203*F203*H203*K203*$BT$10)</f>
        <v>0</v>
      </c>
      <c r="BU203" s="63"/>
      <c r="BV203" s="64">
        <f>SUM(BU203*E203*F203*H203*K203*$BV$10)</f>
        <v>0</v>
      </c>
      <c r="BW203" s="63"/>
      <c r="BX203" s="64">
        <f>SUM(BW203*E203*F203*H203*K203*$BX$10)</f>
        <v>0</v>
      </c>
      <c r="BY203" s="67"/>
      <c r="BZ203" s="68">
        <f>BY203*E203*F203*H203*K203*$BZ$10</f>
        <v>0</v>
      </c>
      <c r="CA203" s="63"/>
      <c r="CB203" s="64">
        <f>SUM(CA203*E203*F203*H203*K203*$CB$10)</f>
        <v>0</v>
      </c>
      <c r="CC203" s="150"/>
      <c r="CD203" s="64">
        <f>SUM(CC203*E203*F203*H203*K203*$CD$10)</f>
        <v>0</v>
      </c>
      <c r="CE203" s="63"/>
      <c r="CF203" s="64">
        <f>SUM(CE203*E203*F203*H203*K203*$CF$10)</f>
        <v>0</v>
      </c>
      <c r="CG203" s="63"/>
      <c r="CH203" s="64">
        <f>SUM(CG203*E203*F203*H203*K203*$CH$10)</f>
        <v>0</v>
      </c>
      <c r="CI203" s="63"/>
      <c r="CJ203" s="64">
        <f>CI203*E203*F203*H203*K203*$CJ$10</f>
        <v>0</v>
      </c>
      <c r="CK203" s="63">
        <v>2</v>
      </c>
      <c r="CL203" s="64">
        <f>SUM(CK203*E203*F203*H203*K203*$CL$10)</f>
        <v>245010.66240000003</v>
      </c>
      <c r="CM203" s="150"/>
      <c r="CN203" s="64">
        <f>SUM(CM203*E203*F203*H203*L203*$CN$10)</f>
        <v>0</v>
      </c>
      <c r="CO203" s="63"/>
      <c r="CP203" s="64">
        <f>SUM(CO203*E203*F203*H203*L203*$CP$10)</f>
        <v>0</v>
      </c>
      <c r="CQ203" s="63"/>
      <c r="CR203" s="64">
        <f>SUM(CQ203*E203*F203*H203*L203*$CR$10)</f>
        <v>0</v>
      </c>
      <c r="CS203" s="150"/>
      <c r="CT203" s="64">
        <f>SUM(CS203*E203*F203*H203*L203*$CT$10)</f>
        <v>0</v>
      </c>
      <c r="CU203" s="150"/>
      <c r="CV203" s="64">
        <f>SUM(CU203*E203*F203*H203*L203*$CV$10)</f>
        <v>0</v>
      </c>
      <c r="CW203" s="150"/>
      <c r="CX203" s="64">
        <f>SUM(CW203*E203*F203*H203*L203*$CX$10)</f>
        <v>0</v>
      </c>
      <c r="CY203" s="63"/>
      <c r="CZ203" s="64">
        <f>SUM(CY203*E203*F203*H203*L203*$CZ$10)</f>
        <v>0</v>
      </c>
      <c r="DA203" s="63"/>
      <c r="DB203" s="64">
        <f>SUM(DA203*E203*F203*H203*L203*$DB$10)</f>
        <v>0</v>
      </c>
      <c r="DC203" s="63"/>
      <c r="DD203" s="64">
        <f>SUM(DC203*E203*F203*H203*L203*$DD$10)</f>
        <v>0</v>
      </c>
      <c r="DE203" s="150"/>
      <c r="DF203" s="64">
        <f>SUM(DE203*E203*F203*H203*L203*$DF$10)</f>
        <v>0</v>
      </c>
      <c r="DG203" s="63"/>
      <c r="DH203" s="64">
        <f>SUM(DG203*E203*F203*H203*L203*$DH$10)</f>
        <v>0</v>
      </c>
      <c r="DI203" s="63"/>
      <c r="DJ203" s="64">
        <f>SUM(DI203*E203*F203*H203*L203*$DJ$10)</f>
        <v>0</v>
      </c>
      <c r="DK203" s="63"/>
      <c r="DL203" s="64">
        <f>SUM(DK203*E203*F203*H203*L203*$DL$10)</f>
        <v>0</v>
      </c>
      <c r="DM203" s="63"/>
      <c r="DN203" s="65">
        <f>SUM(DM203*E203*F203*H203*L203*$DN$10)</f>
        <v>0</v>
      </c>
      <c r="DO203" s="63"/>
      <c r="DP203" s="64">
        <f>SUM(DO203*E203*F203*H203*L203*$DP$10)</f>
        <v>0</v>
      </c>
      <c r="DQ203" s="63"/>
      <c r="DR203" s="64">
        <f>DQ203*E203*F203*H203*L203*$DR$10</f>
        <v>0</v>
      </c>
      <c r="DS203" s="63"/>
      <c r="DT203" s="64">
        <f>SUM(DS203*E203*F203*H203*L203*$DT$10)</f>
        <v>0</v>
      </c>
      <c r="DU203" s="63"/>
      <c r="DV203" s="64">
        <f>SUM(DU203*E203*F203*H203*L203*$DV$10)</f>
        <v>0</v>
      </c>
      <c r="DW203" s="63"/>
      <c r="DX203" s="64">
        <f>SUM(DW203*E203*F203*H203*M203*$DX$10)</f>
        <v>0</v>
      </c>
      <c r="DY203" s="63"/>
      <c r="DZ203" s="64">
        <f>SUM(DY203*E203*F203*H203*N203*$DZ$10)</f>
        <v>0</v>
      </c>
      <c r="EA203" s="63"/>
      <c r="EB203" s="64">
        <f>SUM(EA203*E203*F203*H203*K203*$EB$10)</f>
        <v>0</v>
      </c>
      <c r="EC203" s="63"/>
      <c r="ED203" s="64">
        <f>SUM(EC203*E203*F203*H203*K203*$ED$10)</f>
        <v>0</v>
      </c>
      <c r="EE203" s="63"/>
      <c r="EF203" s="64">
        <f>SUM(EE203*E203*F203*H203*K203*$EF$10)</f>
        <v>0</v>
      </c>
      <c r="EG203" s="63"/>
      <c r="EH203" s="64">
        <f>SUM(EG203*E203*F203*H203*K203*$EH$10)</f>
        <v>0</v>
      </c>
      <c r="EI203" s="63"/>
      <c r="EJ203" s="64">
        <f>EI203*E203*F203*H203*K203*$EJ$10</f>
        <v>0</v>
      </c>
      <c r="EK203" s="63"/>
      <c r="EL203" s="64">
        <f>EK203*E203*F203*H203*K203*$EL$10</f>
        <v>0</v>
      </c>
      <c r="EM203" s="63"/>
      <c r="EN203" s="64"/>
      <c r="EO203" s="69"/>
      <c r="EP203" s="69"/>
      <c r="EQ203" s="70">
        <f t="shared" ref="EQ203:ER212" si="628">SUM(O203,Y203,Q203,S203,AA203,U203,W203,AE203,AG203,AI203,AK203,AM203,AS203,AU203,AW203,AQ203,CM203,CS203,CW203,CA203,CC203,DC203,DE203,DG203,DI203,DK203,DM203,DO203,AY203,AO203,BA203,BC203,BE203,BG203,BI203,BK203,BM203,BO203,BQ203,BS203,BU203,EE203,EG203,EA203,EC203,BW203,BY203,CU203,CO203,CQ203,CY203,DA203,CE203,CG203,CI203,CK203,DQ203,DS203,DU203,DW203,DY203,EI203,EK203,EM203)</f>
        <v>20</v>
      </c>
      <c r="ER203" s="70">
        <f t="shared" si="628"/>
        <v>2450106.6239999998</v>
      </c>
    </row>
    <row r="204" spans="1:148" s="1" customFormat="1" ht="57" customHeight="1" x14ac:dyDescent="0.25">
      <c r="A204" s="55"/>
      <c r="B204" s="55">
        <v>158</v>
      </c>
      <c r="C204" s="56" t="s">
        <v>539</v>
      </c>
      <c r="D204" s="130" t="s">
        <v>540</v>
      </c>
      <c r="E204" s="58">
        <v>13916</v>
      </c>
      <c r="F204" s="59">
        <v>0.56000000000000005</v>
      </c>
      <c r="G204" s="60"/>
      <c r="H204" s="61">
        <v>1</v>
      </c>
      <c r="I204" s="107"/>
      <c r="J204" s="107"/>
      <c r="K204" s="101">
        <v>1.4</v>
      </c>
      <c r="L204" s="101">
        <v>1.68</v>
      </c>
      <c r="M204" s="101">
        <v>2.23</v>
      </c>
      <c r="N204" s="104">
        <v>2.57</v>
      </c>
      <c r="O204" s="63">
        <v>0</v>
      </c>
      <c r="P204" s="64">
        <f t="shared" si="627"/>
        <v>0</v>
      </c>
      <c r="Q204" s="149"/>
      <c r="R204" s="64">
        <f>Q204*E204*F204*H204*K204*$R$10</f>
        <v>0</v>
      </c>
      <c r="S204" s="150"/>
      <c r="T204" s="65">
        <f>S204*E204*F204*H204*K204*$T$10</f>
        <v>0</v>
      </c>
      <c r="U204" s="63">
        <v>0</v>
      </c>
      <c r="V204" s="64">
        <f>SUM(U204*E204*F204*H204*K204*$V$10)</f>
        <v>0</v>
      </c>
      <c r="W204" s="63"/>
      <c r="X204" s="65">
        <f>SUM(W204*E204*F204*H204*K204*$X$10)</f>
        <v>0</v>
      </c>
      <c r="Y204" s="63"/>
      <c r="Z204" s="64">
        <f>SUM(Y204*E204*F204*H204*K204*$Z$10)</f>
        <v>0</v>
      </c>
      <c r="AA204" s="150">
        <v>0</v>
      </c>
      <c r="AB204" s="64">
        <f>SUM(AA204*E204*F204*H204*K204*$AB$10)</f>
        <v>0</v>
      </c>
      <c r="AC204" s="64"/>
      <c r="AD204" s="64"/>
      <c r="AE204" s="150">
        <v>0</v>
      </c>
      <c r="AF204" s="64">
        <f>SUM(AE204*E204*F204*H204*K204*$AF$10)</f>
        <v>0</v>
      </c>
      <c r="AG204" s="150"/>
      <c r="AH204" s="64">
        <f>SUM(AG204*E204*F204*H204*L204*$AH$10)</f>
        <v>0</v>
      </c>
      <c r="AI204" s="150">
        <v>0</v>
      </c>
      <c r="AJ204" s="64">
        <f>SUM(AI204*E204*F204*H204*L204*$AJ$10)</f>
        <v>0</v>
      </c>
      <c r="AK204" s="63"/>
      <c r="AL204" s="64">
        <f>SUM(AK204*E204*F204*H204*K204*$AL$10)</f>
        <v>0</v>
      </c>
      <c r="AM204" s="150"/>
      <c r="AN204" s="65">
        <f>SUM(AM204*E204*F204*H204*K204*$AN$10)</f>
        <v>0</v>
      </c>
      <c r="AO204" s="63">
        <v>0</v>
      </c>
      <c r="AP204" s="64">
        <f>SUM(AO204*E204*F204*H204*K204*$AP$10)</f>
        <v>0</v>
      </c>
      <c r="AQ204" s="63">
        <v>20</v>
      </c>
      <c r="AR204" s="64">
        <f>SUM(AQ204*E204*F204*H204*K204*$AR$10)</f>
        <v>218202.88</v>
      </c>
      <c r="AS204" s="150">
        <v>0</v>
      </c>
      <c r="AT204" s="64">
        <f>SUM(E204*F204*H204*K204*AS204*$AT$10)</f>
        <v>0</v>
      </c>
      <c r="AU204" s="150"/>
      <c r="AV204" s="64">
        <f>SUM(AU204*E204*F204*H204*K204*$AV$10)</f>
        <v>0</v>
      </c>
      <c r="AW204" s="63"/>
      <c r="AX204" s="64">
        <f>SUM(AW204*E204*F204*H204*K204*$AX$10)</f>
        <v>0</v>
      </c>
      <c r="AY204" s="63">
        <v>0</v>
      </c>
      <c r="AZ204" s="65">
        <f>SUM(AY204*E204*F204*H204*K204*$AZ$10)</f>
        <v>0</v>
      </c>
      <c r="BA204" s="63"/>
      <c r="BB204" s="64">
        <f>SUM(BA204*E204*F204*H204*K204*$BB$10)</f>
        <v>0</v>
      </c>
      <c r="BC204" s="63"/>
      <c r="BD204" s="64">
        <f>SUM(BC204*E204*F204*H204*K204*$BD$10)</f>
        <v>0</v>
      </c>
      <c r="BE204" s="63"/>
      <c r="BF204" s="64">
        <f>SUM(BE204*E204*F204*H204*K204*$BF$10)</f>
        <v>0</v>
      </c>
      <c r="BG204" s="63"/>
      <c r="BH204" s="64">
        <f>SUM(BG204*E204*F204*H204*K204*$BH$10)</f>
        <v>0</v>
      </c>
      <c r="BI204" s="63"/>
      <c r="BJ204" s="64">
        <f>BI204*E204*F204*H204*K204*$BJ$10</f>
        <v>0</v>
      </c>
      <c r="BK204" s="63"/>
      <c r="BL204" s="64">
        <f>BK204*E204*F204*H204*K204*$BL$10</f>
        <v>0</v>
      </c>
      <c r="BM204" s="63"/>
      <c r="BN204" s="64">
        <f>BM204*E204*F204*H204*K204*$BN$10</f>
        <v>0</v>
      </c>
      <c r="BO204" s="63"/>
      <c r="BP204" s="64">
        <f>SUM(BO204*E204*F204*H204*K204*$BP$10)</f>
        <v>0</v>
      </c>
      <c r="BQ204" s="63"/>
      <c r="BR204" s="64">
        <f>SUM(BQ204*E204*F204*H204*K204*$BR$10)</f>
        <v>0</v>
      </c>
      <c r="BS204" s="63"/>
      <c r="BT204" s="64">
        <f>SUM(BS204*E204*F204*H204*K204*$BT$10)</f>
        <v>0</v>
      </c>
      <c r="BU204" s="63"/>
      <c r="BV204" s="64">
        <f>SUM(BU204*E204*F204*H204*K204*$BV$10)</f>
        <v>0</v>
      </c>
      <c r="BW204" s="63"/>
      <c r="BX204" s="64">
        <f>SUM(BW204*E204*F204*H204*K204*$BX$10)</f>
        <v>0</v>
      </c>
      <c r="BY204" s="67">
        <v>80</v>
      </c>
      <c r="BZ204" s="68">
        <f>BY204*E204*F204*H204*K204*$BZ$10</f>
        <v>872811.52000000002</v>
      </c>
      <c r="CA204" s="63">
        <v>0</v>
      </c>
      <c r="CB204" s="64">
        <f>SUM(CA204*E204*F204*H204*K204*$CB$10)</f>
        <v>0</v>
      </c>
      <c r="CC204" s="150">
        <v>0</v>
      </c>
      <c r="CD204" s="64">
        <f>SUM(CC204*E204*F204*H204*K204*$CD$10)</f>
        <v>0</v>
      </c>
      <c r="CE204" s="63">
        <v>0</v>
      </c>
      <c r="CF204" s="64">
        <f>SUM(CE204*E204*F204*H204*K204*$CF$10)</f>
        <v>0</v>
      </c>
      <c r="CG204" s="63">
        <v>0</v>
      </c>
      <c r="CH204" s="64">
        <f>SUM(CG204*E204*F204*H204*K204*$CH$10)</f>
        <v>0</v>
      </c>
      <c r="CI204" s="63"/>
      <c r="CJ204" s="64">
        <f>CI204*E204*F204*H204*K204*$CJ$10</f>
        <v>0</v>
      </c>
      <c r="CK204" s="63"/>
      <c r="CL204" s="64">
        <f>SUM(CK204*E204*F204*H204*K204*$CL$10)</f>
        <v>0</v>
      </c>
      <c r="CM204" s="150">
        <v>0</v>
      </c>
      <c r="CN204" s="64">
        <f>SUM(CM204*E204*F204*H204*L204*$CN$10)</f>
        <v>0</v>
      </c>
      <c r="CO204" s="63">
        <v>0</v>
      </c>
      <c r="CP204" s="64">
        <f>SUM(CO204*E204*F204*H204*L204*$CP$10)</f>
        <v>0</v>
      </c>
      <c r="CQ204" s="63">
        <v>0</v>
      </c>
      <c r="CR204" s="64">
        <f>SUM(CQ204*E204*F204*H204*L204*$CR$10)</f>
        <v>0</v>
      </c>
      <c r="CS204" s="150">
        <v>0</v>
      </c>
      <c r="CT204" s="64">
        <f>SUM(CS204*E204*F204*H204*L204*$CT$10)</f>
        <v>0</v>
      </c>
      <c r="CU204" s="150"/>
      <c r="CV204" s="64">
        <f>SUM(CU204*E204*F204*H204*L204*$CV$10)</f>
        <v>0</v>
      </c>
      <c r="CW204" s="150"/>
      <c r="CX204" s="64">
        <f>SUM(CW204*E204*F204*H204*L204*$CX$10)</f>
        <v>0</v>
      </c>
      <c r="CY204" s="63"/>
      <c r="CZ204" s="64">
        <f>SUM(CY204*E204*F204*H204*L204*$CZ$10)</f>
        <v>0</v>
      </c>
      <c r="DA204" s="63">
        <v>0</v>
      </c>
      <c r="DB204" s="64">
        <f>SUM(DA204*E204*F204*H204*L204*$DB$10)</f>
        <v>0</v>
      </c>
      <c r="DC204" s="63">
        <v>0</v>
      </c>
      <c r="DD204" s="64">
        <f>SUM(DC204*E204*F204*H204*L204*$DD$10)</f>
        <v>0</v>
      </c>
      <c r="DE204" s="150">
        <v>0</v>
      </c>
      <c r="DF204" s="64">
        <f>SUM(DE204*E204*F204*H204*L204*$DF$10)</f>
        <v>0</v>
      </c>
      <c r="DG204" s="63">
        <v>0</v>
      </c>
      <c r="DH204" s="64">
        <f>SUM(DG204*E204*F204*H204*L204*$DH$10)</f>
        <v>0</v>
      </c>
      <c r="DI204" s="63">
        <v>0</v>
      </c>
      <c r="DJ204" s="64">
        <f>SUM(DI204*E204*F204*H204*L204*$DJ$10)</f>
        <v>0</v>
      </c>
      <c r="DK204" s="63"/>
      <c r="DL204" s="64">
        <f>SUM(DK204*E204*F204*H204*L204*$DL$10)</f>
        <v>0</v>
      </c>
      <c r="DM204" s="63"/>
      <c r="DN204" s="65">
        <f>SUM(DM204*E204*F204*H204*L204*$DN$10)</f>
        <v>0</v>
      </c>
      <c r="DO204" s="63"/>
      <c r="DP204" s="64">
        <f>SUM(DO204*E204*F204*H204*L204*$DP$10)</f>
        <v>0</v>
      </c>
      <c r="DQ204" s="63"/>
      <c r="DR204" s="64">
        <f>DQ204*E204*F204*H204*L204*$DR$10</f>
        <v>0</v>
      </c>
      <c r="DS204" s="63"/>
      <c r="DT204" s="64">
        <f>SUM(DS204*E204*F204*H204*L204*$DT$10)</f>
        <v>0</v>
      </c>
      <c r="DU204" s="63">
        <v>0</v>
      </c>
      <c r="DV204" s="64">
        <f>SUM(DU204*E204*F204*H204*L204*$DV$10)</f>
        <v>0</v>
      </c>
      <c r="DW204" s="63"/>
      <c r="DX204" s="64">
        <f>SUM(DW204*E204*F204*H204*M204*$DX$10)</f>
        <v>0</v>
      </c>
      <c r="DY204" s="63">
        <v>0</v>
      </c>
      <c r="DZ204" s="64">
        <f>SUM(DY204*E204*F204*H204*N204*$DZ$10)</f>
        <v>0</v>
      </c>
      <c r="EA204" s="63"/>
      <c r="EB204" s="64">
        <f>SUM(EA204*E204*F204*H204*K204*$EB$10)</f>
        <v>0</v>
      </c>
      <c r="EC204" s="63"/>
      <c r="ED204" s="64">
        <f>SUM(EC204*E204*F204*H204*K204*$ED$10)</f>
        <v>0</v>
      </c>
      <c r="EE204" s="63"/>
      <c r="EF204" s="64">
        <f>SUM(EE204*E204*F204*H204*K204*$EF$10)</f>
        <v>0</v>
      </c>
      <c r="EG204" s="63"/>
      <c r="EH204" s="64">
        <f>SUM(EG204*E204*F204*H204*K204*$EH$10)</f>
        <v>0</v>
      </c>
      <c r="EI204" s="63"/>
      <c r="EJ204" s="64">
        <f>EI204*E204*F204*H204*K204*$EJ$10</f>
        <v>0</v>
      </c>
      <c r="EK204" s="63"/>
      <c r="EL204" s="64">
        <f>EK204*E204*F204*H204*K204*$EL$10</f>
        <v>0</v>
      </c>
      <c r="EM204" s="63"/>
      <c r="EN204" s="64"/>
      <c r="EO204" s="69"/>
      <c r="EP204" s="69"/>
      <c r="EQ204" s="70">
        <f t="shared" si="628"/>
        <v>100</v>
      </c>
      <c r="ER204" s="70">
        <f t="shared" si="628"/>
        <v>1091014.3999999999</v>
      </c>
    </row>
    <row r="205" spans="1:148" s="1" customFormat="1" ht="57" customHeight="1" x14ac:dyDescent="0.25">
      <c r="A205" s="55"/>
      <c r="B205" s="55">
        <v>159</v>
      </c>
      <c r="C205" s="55" t="s">
        <v>541</v>
      </c>
      <c r="D205" s="188" t="s">
        <v>542</v>
      </c>
      <c r="E205" s="58">
        <v>13916</v>
      </c>
      <c r="F205" s="190">
        <v>0.45</v>
      </c>
      <c r="G205" s="151">
        <v>0.3</v>
      </c>
      <c r="H205" s="61">
        <v>1</v>
      </c>
      <c r="I205" s="107"/>
      <c r="J205" s="107"/>
      <c r="K205" s="101">
        <v>1.4</v>
      </c>
      <c r="L205" s="101">
        <v>1.68</v>
      </c>
      <c r="M205" s="101">
        <v>2.23</v>
      </c>
      <c r="N205" s="104">
        <v>2.57</v>
      </c>
      <c r="O205" s="63"/>
      <c r="P205" s="114">
        <f>(O205*$E205*$F205*((1-$G205)+$G205*$K205*$H205))</f>
        <v>0</v>
      </c>
      <c r="Q205" s="149"/>
      <c r="R205" s="64"/>
      <c r="S205" s="150"/>
      <c r="T205" s="65"/>
      <c r="U205" s="63"/>
      <c r="V205" s="64"/>
      <c r="W205" s="63"/>
      <c r="X205" s="65"/>
      <c r="Y205" s="63"/>
      <c r="Z205" s="64"/>
      <c r="AA205" s="150"/>
      <c r="AB205" s="64"/>
      <c r="AC205" s="64"/>
      <c r="AD205" s="64"/>
      <c r="AE205" s="150"/>
      <c r="AF205" s="64"/>
      <c r="AG205" s="150"/>
      <c r="AH205" s="64"/>
      <c r="AI205" s="150"/>
      <c r="AJ205" s="64"/>
      <c r="AK205" s="63"/>
      <c r="AL205" s="64"/>
      <c r="AM205" s="150"/>
      <c r="AN205" s="65"/>
      <c r="AO205" s="63"/>
      <c r="AP205" s="64"/>
      <c r="AQ205" s="63"/>
      <c r="AR205" s="64"/>
      <c r="AS205" s="150"/>
      <c r="AT205" s="64"/>
      <c r="AU205" s="150"/>
      <c r="AV205" s="64"/>
      <c r="AW205" s="63"/>
      <c r="AX205" s="64"/>
      <c r="AY205" s="63"/>
      <c r="AZ205" s="65"/>
      <c r="BA205" s="63"/>
      <c r="BB205" s="64"/>
      <c r="BC205" s="63"/>
      <c r="BD205" s="64"/>
      <c r="BE205" s="63"/>
      <c r="BF205" s="64"/>
      <c r="BG205" s="63"/>
      <c r="BH205" s="64"/>
      <c r="BI205" s="63"/>
      <c r="BJ205" s="64"/>
      <c r="BK205" s="63"/>
      <c r="BL205" s="64"/>
      <c r="BM205" s="63"/>
      <c r="BN205" s="64"/>
      <c r="BO205" s="63"/>
      <c r="BP205" s="64"/>
      <c r="BQ205" s="63"/>
      <c r="BR205" s="64"/>
      <c r="BS205" s="63"/>
      <c r="BT205" s="64"/>
      <c r="BU205" s="63"/>
      <c r="BV205" s="64"/>
      <c r="BW205" s="63"/>
      <c r="BX205" s="64"/>
      <c r="BY205" s="67"/>
      <c r="BZ205" s="68"/>
      <c r="CA205" s="63"/>
      <c r="CB205" s="64"/>
      <c r="CC205" s="150"/>
      <c r="CD205" s="64"/>
      <c r="CE205" s="63"/>
      <c r="CF205" s="64"/>
      <c r="CG205" s="63"/>
      <c r="CH205" s="64"/>
      <c r="CI205" s="63"/>
      <c r="CJ205" s="64"/>
      <c r="CK205" s="63"/>
      <c r="CL205" s="64"/>
      <c r="CM205" s="150"/>
      <c r="CN205" s="64"/>
      <c r="CO205" s="63"/>
      <c r="CP205" s="64"/>
      <c r="CQ205" s="63"/>
      <c r="CR205" s="64"/>
      <c r="CS205" s="150"/>
      <c r="CT205" s="64"/>
      <c r="CU205" s="150"/>
      <c r="CV205" s="64"/>
      <c r="CW205" s="150"/>
      <c r="CX205" s="64"/>
      <c r="CY205" s="63"/>
      <c r="CZ205" s="64"/>
      <c r="DA205" s="63"/>
      <c r="DB205" s="64"/>
      <c r="DC205" s="63"/>
      <c r="DD205" s="64"/>
      <c r="DE205" s="150"/>
      <c r="DF205" s="64"/>
      <c r="DG205" s="63"/>
      <c r="DH205" s="64"/>
      <c r="DI205" s="63"/>
      <c r="DJ205" s="64"/>
      <c r="DK205" s="63"/>
      <c r="DL205" s="64"/>
      <c r="DM205" s="63"/>
      <c r="DN205" s="65"/>
      <c r="DO205" s="63"/>
      <c r="DP205" s="64"/>
      <c r="DQ205" s="63"/>
      <c r="DR205" s="64"/>
      <c r="DS205" s="63"/>
      <c r="DT205" s="64"/>
      <c r="DU205" s="63"/>
      <c r="DV205" s="64"/>
      <c r="DW205" s="63"/>
      <c r="DX205" s="64"/>
      <c r="DY205" s="63"/>
      <c r="DZ205" s="64"/>
      <c r="EA205" s="63"/>
      <c r="EB205" s="64"/>
      <c r="EC205" s="63"/>
      <c r="ED205" s="64"/>
      <c r="EE205" s="63"/>
      <c r="EF205" s="64"/>
      <c r="EG205" s="63"/>
      <c r="EH205" s="64"/>
      <c r="EI205" s="63"/>
      <c r="EJ205" s="64"/>
      <c r="EK205" s="63"/>
      <c r="EL205" s="64"/>
      <c r="EM205" s="63"/>
      <c r="EN205" s="64"/>
      <c r="EO205" s="69"/>
      <c r="EP205" s="69"/>
      <c r="EQ205" s="70">
        <f t="shared" si="628"/>
        <v>0</v>
      </c>
      <c r="ER205" s="70">
        <f t="shared" si="628"/>
        <v>0</v>
      </c>
    </row>
    <row r="206" spans="1:148" s="110" customFormat="1" ht="56.45" customHeight="1" x14ac:dyDescent="0.25">
      <c r="A206" s="55"/>
      <c r="B206" s="55">
        <v>160</v>
      </c>
      <c r="C206" s="56" t="s">
        <v>543</v>
      </c>
      <c r="D206" s="131" t="s">
        <v>544</v>
      </c>
      <c r="E206" s="58">
        <v>13916</v>
      </c>
      <c r="F206" s="59">
        <v>0.46</v>
      </c>
      <c r="G206" s="60"/>
      <c r="H206" s="61">
        <v>1</v>
      </c>
      <c r="I206" s="107"/>
      <c r="J206" s="107"/>
      <c r="K206" s="101">
        <v>1.4</v>
      </c>
      <c r="L206" s="101">
        <v>1.68</v>
      </c>
      <c r="M206" s="101">
        <v>2.23</v>
      </c>
      <c r="N206" s="104">
        <v>2.57</v>
      </c>
      <c r="O206" s="63">
        <v>0</v>
      </c>
      <c r="P206" s="64">
        <f t="shared" si="627"/>
        <v>0</v>
      </c>
      <c r="Q206" s="149"/>
      <c r="R206" s="64">
        <f>Q206*E206*F206*H206*K206*$R$10</f>
        <v>0</v>
      </c>
      <c r="S206" s="150">
        <v>0</v>
      </c>
      <c r="T206" s="65">
        <f>S206*E206*F206*H206*K206*$T$10</f>
        <v>0</v>
      </c>
      <c r="U206" s="63">
        <v>0</v>
      </c>
      <c r="V206" s="64">
        <f>SUM(U206*E206*F206*H206*K206*$V$10)</f>
        <v>0</v>
      </c>
      <c r="W206" s="63"/>
      <c r="X206" s="65">
        <f>SUM(W206*E206*F206*H206*K206*$X$10)</f>
        <v>0</v>
      </c>
      <c r="Y206" s="63"/>
      <c r="Z206" s="64">
        <f>SUM(Y206*E206*F206*H206*K206*$Z$10)</f>
        <v>0</v>
      </c>
      <c r="AA206" s="150">
        <v>0</v>
      </c>
      <c r="AB206" s="64">
        <f>SUM(AA206*E206*F206*H206*K206*$AB$10)</f>
        <v>0</v>
      </c>
      <c r="AC206" s="64"/>
      <c r="AD206" s="64"/>
      <c r="AE206" s="150">
        <v>0</v>
      </c>
      <c r="AF206" s="64">
        <f>SUM(AE206*E206*F206*H206*K206*$AF$10)</f>
        <v>0</v>
      </c>
      <c r="AG206" s="150"/>
      <c r="AH206" s="64">
        <f>SUM(AG206*E206*F206*H206*L206*$AH$10)</f>
        <v>0</v>
      </c>
      <c r="AI206" s="150">
        <v>0</v>
      </c>
      <c r="AJ206" s="64">
        <f>SUM(AI206*E206*F206*H206*L206*$AJ$10)</f>
        <v>0</v>
      </c>
      <c r="AK206" s="63"/>
      <c r="AL206" s="64">
        <f>SUM(AK206*E206*F206*H206*K206*$AL$10)</f>
        <v>0</v>
      </c>
      <c r="AM206" s="150"/>
      <c r="AN206" s="65">
        <f>SUM(AM206*E206*F206*H206*K206*$AN$10)</f>
        <v>0</v>
      </c>
      <c r="AO206" s="63">
        <v>0</v>
      </c>
      <c r="AP206" s="64">
        <f>SUM(AO206*E206*F206*H206*K206*$AP$10)</f>
        <v>0</v>
      </c>
      <c r="AQ206" s="152"/>
      <c r="AR206" s="64">
        <f>SUM(AQ206*E206*F206*H206*K206*$AR$10)</f>
        <v>0</v>
      </c>
      <c r="AS206" s="150">
        <v>0</v>
      </c>
      <c r="AT206" s="64">
        <f>SUM(E206*F206*H206*K206*AS206*$AT$10)</f>
        <v>0</v>
      </c>
      <c r="AU206" s="150"/>
      <c r="AV206" s="64">
        <f>SUM(AU206*E206*F206*H206*K206*$AV$10)</f>
        <v>0</v>
      </c>
      <c r="AW206" s="63"/>
      <c r="AX206" s="64">
        <f>SUM(AW206*E206*F206*H206*K206*$AX$10)</f>
        <v>0</v>
      </c>
      <c r="AY206" s="63">
        <v>0</v>
      </c>
      <c r="AZ206" s="65">
        <f>SUM(AY206*E206*F206*H206*K206*$AZ$10)</f>
        <v>0</v>
      </c>
      <c r="BA206" s="63"/>
      <c r="BB206" s="64">
        <f>SUM(BA206*E206*F206*H206*K206*$BB$10)</f>
        <v>0</v>
      </c>
      <c r="BC206" s="63"/>
      <c r="BD206" s="64">
        <f>SUM(BC206*E206*F206*H206*K206*$BD$10)</f>
        <v>0</v>
      </c>
      <c r="BE206" s="63"/>
      <c r="BF206" s="64">
        <f>SUM(BE206*E206*F206*H206*K206*$BF$10)</f>
        <v>0</v>
      </c>
      <c r="BG206" s="63"/>
      <c r="BH206" s="64">
        <f>SUM(BG206*E206*F206*H206*K206*$BH$10)</f>
        <v>0</v>
      </c>
      <c r="BI206" s="63"/>
      <c r="BJ206" s="64">
        <f>BI206*E206*F206*H206*K206*$BJ$10</f>
        <v>0</v>
      </c>
      <c r="BK206" s="63"/>
      <c r="BL206" s="64">
        <f>BK206*E206*F206*H206*K206*$BL$10</f>
        <v>0</v>
      </c>
      <c r="BM206" s="63"/>
      <c r="BN206" s="64">
        <f>BM206*E206*F206*H206*K206*$BN$10</f>
        <v>0</v>
      </c>
      <c r="BO206" s="63"/>
      <c r="BP206" s="64">
        <f>SUM(BO206*E206*F206*H206*K206*$BP$10)</f>
        <v>0</v>
      </c>
      <c r="BQ206" s="63"/>
      <c r="BR206" s="64">
        <f>SUM(BQ206*E206*F206*H206*K206*$BR$10)</f>
        <v>0</v>
      </c>
      <c r="BS206" s="63"/>
      <c r="BT206" s="64">
        <f>SUM(BS206*E206*F206*H206*K206*$BT$10)</f>
        <v>0</v>
      </c>
      <c r="BU206" s="63"/>
      <c r="BV206" s="64">
        <f>SUM(BU206*E206*F206*H206*K206*$BV$10)</f>
        <v>0</v>
      </c>
      <c r="BW206" s="63"/>
      <c r="BX206" s="64">
        <f>SUM(BW206*E206*F206*H206*K206*$BX$10)</f>
        <v>0</v>
      </c>
      <c r="BY206" s="67"/>
      <c r="BZ206" s="68">
        <f>BY206*E206*F206*H206*K206*$BZ$10</f>
        <v>0</v>
      </c>
      <c r="CA206" s="63"/>
      <c r="CB206" s="64">
        <f>SUM(CA206*E206*F206*H206*K206*$CB$10)</f>
        <v>0</v>
      </c>
      <c r="CC206" s="150"/>
      <c r="CD206" s="64">
        <f>SUM(CC206*E206*F206*H206*K206*$CD$10)</f>
        <v>0</v>
      </c>
      <c r="CE206" s="63">
        <v>0</v>
      </c>
      <c r="CF206" s="64">
        <f>SUM(CE206*E206*F206*H206*K206*$CF$10)</f>
        <v>0</v>
      </c>
      <c r="CG206" s="63">
        <v>0</v>
      </c>
      <c r="CH206" s="64">
        <f>SUM(CG206*E206*F206*H206*K206*$CH$10)</f>
        <v>0</v>
      </c>
      <c r="CI206" s="63"/>
      <c r="CJ206" s="64">
        <f>CI206*E206*F206*H206*K206*$CJ$10</f>
        <v>0</v>
      </c>
      <c r="CK206" s="63"/>
      <c r="CL206" s="64">
        <f>SUM(CK206*E206*F206*H206*K206*$CL$10)</f>
        <v>0</v>
      </c>
      <c r="CM206" s="150"/>
      <c r="CN206" s="64">
        <f>SUM(CM206*E206*F206*H206*L206*$CN$10)</f>
        <v>0</v>
      </c>
      <c r="CO206" s="63">
        <v>0</v>
      </c>
      <c r="CP206" s="64">
        <f>SUM(CO206*E206*F206*H206*L206*$CP$10)</f>
        <v>0</v>
      </c>
      <c r="CQ206" s="63">
        <v>0</v>
      </c>
      <c r="CR206" s="64">
        <f>SUM(CQ206*E206*F206*H206*L206*$CR$10)</f>
        <v>0</v>
      </c>
      <c r="CS206" s="150">
        <v>0</v>
      </c>
      <c r="CT206" s="64">
        <f>SUM(CS206*E206*F206*H206*L206*$CT$10)</f>
        <v>0</v>
      </c>
      <c r="CU206" s="150"/>
      <c r="CV206" s="64">
        <f>SUM(CU206*E206*F206*H206*L206*$CV$10)</f>
        <v>0</v>
      </c>
      <c r="CW206" s="150"/>
      <c r="CX206" s="64">
        <f>SUM(CW206*E206*F206*H206*L206*$CX$10)</f>
        <v>0</v>
      </c>
      <c r="CY206" s="63"/>
      <c r="CZ206" s="64">
        <f>SUM(CY206*E206*F206*H206*L206*$CZ$10)</f>
        <v>0</v>
      </c>
      <c r="DA206" s="63">
        <v>0</v>
      </c>
      <c r="DB206" s="64">
        <f>SUM(DA206*E206*F206*H206*L206*$DB$10)</f>
        <v>0</v>
      </c>
      <c r="DC206" s="63">
        <v>1</v>
      </c>
      <c r="DD206" s="64">
        <f>SUM(DC206*E206*F206*H206*L206*$DD$10)</f>
        <v>10754.284800000001</v>
      </c>
      <c r="DE206" s="150">
        <v>0</v>
      </c>
      <c r="DF206" s="64">
        <f>SUM(DE206*E206*F206*H206*L206*$DF$10)</f>
        <v>0</v>
      </c>
      <c r="DG206" s="63"/>
      <c r="DH206" s="64">
        <f>SUM(DG206*E206*F206*H206*L206*$DH$10)</f>
        <v>0</v>
      </c>
      <c r="DI206" s="63">
        <v>0</v>
      </c>
      <c r="DJ206" s="64">
        <f>SUM(DI206*E206*F206*H206*L206*$DJ$10)</f>
        <v>0</v>
      </c>
      <c r="DK206" s="63">
        <v>0</v>
      </c>
      <c r="DL206" s="64">
        <f>SUM(DK206*E206*F206*H206*L206*$DL$10)</f>
        <v>0</v>
      </c>
      <c r="DM206" s="63"/>
      <c r="DN206" s="65">
        <f>SUM(DM206*E206*F206*H206*L206*$DN$10)</f>
        <v>0</v>
      </c>
      <c r="DO206" s="63"/>
      <c r="DP206" s="64">
        <f>SUM(DO206*E206*F206*H206*L206*$DP$10)</f>
        <v>0</v>
      </c>
      <c r="DQ206" s="63"/>
      <c r="DR206" s="64">
        <f>DQ206*E206*F206*H206*L206*$DR$10</f>
        <v>0</v>
      </c>
      <c r="DS206" s="63"/>
      <c r="DT206" s="64">
        <f>SUM(DS206*E206*F206*H206*L206*$DT$10)</f>
        <v>0</v>
      </c>
      <c r="DU206" s="63">
        <v>0</v>
      </c>
      <c r="DV206" s="64">
        <f>SUM(DU206*E206*F206*H206*L206*$DV$10)</f>
        <v>0</v>
      </c>
      <c r="DW206" s="63">
        <v>0</v>
      </c>
      <c r="DX206" s="64">
        <f>SUM(DW206*E206*F206*H206*M206*$DX$10)</f>
        <v>0</v>
      </c>
      <c r="DY206" s="63"/>
      <c r="DZ206" s="64">
        <f>SUM(DY206*E206*F206*H206*N206*$DZ$10)</f>
        <v>0</v>
      </c>
      <c r="EA206" s="152"/>
      <c r="EB206" s="64">
        <f>SUM(EA206*E206*F206*H206*K206*$EB$10)</f>
        <v>0</v>
      </c>
      <c r="EC206" s="63"/>
      <c r="ED206" s="64">
        <f>SUM(EC206*E206*F206*H206*K206*$ED$10)</f>
        <v>0</v>
      </c>
      <c r="EE206" s="63"/>
      <c r="EF206" s="64">
        <f>SUM(EE206*E206*F206*H206*K206*$EF$10)</f>
        <v>0</v>
      </c>
      <c r="EG206" s="63"/>
      <c r="EH206" s="64">
        <f>SUM(EG206*E206*F206*H206*K206*$EH$10)</f>
        <v>0</v>
      </c>
      <c r="EI206" s="63"/>
      <c r="EJ206" s="64">
        <f>EI206*E206*F206*H206*K206*$EJ$10</f>
        <v>0</v>
      </c>
      <c r="EK206" s="63"/>
      <c r="EL206" s="64">
        <f>EK206*E206*F206*H206*K206*$EL$10</f>
        <v>0</v>
      </c>
      <c r="EM206" s="63"/>
      <c r="EN206" s="64"/>
      <c r="EO206" s="69"/>
      <c r="EP206" s="69"/>
      <c r="EQ206" s="70">
        <f t="shared" si="628"/>
        <v>1</v>
      </c>
      <c r="ER206" s="70">
        <f t="shared" si="628"/>
        <v>10754.284800000001</v>
      </c>
    </row>
    <row r="207" spans="1:148" s="1" customFormat="1" ht="30" customHeight="1" x14ac:dyDescent="0.25">
      <c r="A207" s="55"/>
      <c r="B207" s="55">
        <v>161</v>
      </c>
      <c r="C207" s="56" t="s">
        <v>545</v>
      </c>
      <c r="D207" s="131" t="s">
        <v>546</v>
      </c>
      <c r="E207" s="58">
        <v>13916</v>
      </c>
      <c r="F207" s="146">
        <v>7.4</v>
      </c>
      <c r="G207" s="60"/>
      <c r="H207" s="61">
        <v>1</v>
      </c>
      <c r="I207" s="107"/>
      <c r="J207" s="107"/>
      <c r="K207" s="101">
        <v>1.4</v>
      </c>
      <c r="L207" s="101">
        <v>1.68</v>
      </c>
      <c r="M207" s="101">
        <v>2.23</v>
      </c>
      <c r="N207" s="104">
        <v>2.57</v>
      </c>
      <c r="O207" s="63"/>
      <c r="P207" s="64">
        <f t="shared" si="627"/>
        <v>0</v>
      </c>
      <c r="Q207" s="149"/>
      <c r="R207" s="64">
        <f>Q207*E207*F207*H207*K207*$R$10</f>
        <v>0</v>
      </c>
      <c r="S207" s="150"/>
      <c r="T207" s="65">
        <f>S207*E207*F207*H207*K207*$T$10</f>
        <v>0</v>
      </c>
      <c r="U207" s="63"/>
      <c r="V207" s="64">
        <f>SUM(U207*E207*F207*H207*K207*$V$10)</f>
        <v>0</v>
      </c>
      <c r="W207" s="63"/>
      <c r="X207" s="65">
        <f>SUM(W207*E207*F207*H207*K207*$X$10)</f>
        <v>0</v>
      </c>
      <c r="Y207" s="63"/>
      <c r="Z207" s="64">
        <f>SUM(Y207*E207*F207*H207*K207*$Z$10)</f>
        <v>0</v>
      </c>
      <c r="AA207" s="150"/>
      <c r="AB207" s="64">
        <f>SUM(AA207*E207*F207*H207*K207*$AB$10)</f>
        <v>0</v>
      </c>
      <c r="AC207" s="64"/>
      <c r="AD207" s="64"/>
      <c r="AE207" s="150"/>
      <c r="AF207" s="64">
        <f>SUM(AE207*E207*F207*H207*K207*$AF$10)</f>
        <v>0</v>
      </c>
      <c r="AG207" s="150"/>
      <c r="AH207" s="64">
        <f>SUM(AG207*E207*F207*H207*L207*$AH$10)</f>
        <v>0</v>
      </c>
      <c r="AI207" s="150"/>
      <c r="AJ207" s="64">
        <f>SUM(AI207*E207*F207*H207*L207*$AJ$10)</f>
        <v>0</v>
      </c>
      <c r="AK207" s="63"/>
      <c r="AL207" s="64">
        <f>SUM(AK207*E207*F207*H207*K207*$AL$10)</f>
        <v>0</v>
      </c>
      <c r="AM207" s="150"/>
      <c r="AN207" s="65">
        <f>SUM(AM207*E207*F207*H207*K207*$AN$10)</f>
        <v>0</v>
      </c>
      <c r="AO207" s="63"/>
      <c r="AP207" s="64">
        <f>SUM(AO207*E207*F207*H207*K207*$AP$10)</f>
        <v>0</v>
      </c>
      <c r="AQ207" s="153"/>
      <c r="AR207" s="64">
        <f>SUM(AQ207*E207*F207*H207*K207*$AR$10)</f>
        <v>0</v>
      </c>
      <c r="AS207" s="150"/>
      <c r="AT207" s="64">
        <f>SUM(E207*F207*H207*K207*AS207*$AT$10)</f>
        <v>0</v>
      </c>
      <c r="AU207" s="150"/>
      <c r="AV207" s="64">
        <f>SUM(AU207*E207*F207*H207*K207*$AV$10)</f>
        <v>0</v>
      </c>
      <c r="AW207" s="63"/>
      <c r="AX207" s="64">
        <f>SUM(AW207*E207*F207*H207*K207*$AX$10)</f>
        <v>0</v>
      </c>
      <c r="AY207" s="63"/>
      <c r="AZ207" s="65">
        <f>SUM(AY207*E207*F207*H207*K207*$AZ$10)</f>
        <v>0</v>
      </c>
      <c r="BA207" s="63"/>
      <c r="BB207" s="64">
        <f>SUM(BA207*E207*F207*H207*K207*$BB$10)</f>
        <v>0</v>
      </c>
      <c r="BC207" s="63"/>
      <c r="BD207" s="64">
        <f>SUM(BC207*E207*F207*H207*K207*$BD$10)</f>
        <v>0</v>
      </c>
      <c r="BE207" s="63"/>
      <c r="BF207" s="64">
        <f>SUM(BE207*E207*F207*H207*K207*$BF$10)</f>
        <v>0</v>
      </c>
      <c r="BG207" s="63"/>
      <c r="BH207" s="64">
        <f>SUM(BG207*E207*F207*H207*K207*$BH$10)</f>
        <v>0</v>
      </c>
      <c r="BI207" s="63"/>
      <c r="BJ207" s="64">
        <f>BI207*E207*F207*H207*K207*$BJ$10</f>
        <v>0</v>
      </c>
      <c r="BK207" s="63"/>
      <c r="BL207" s="64">
        <f>BK207*E207*F207*H207*K207*$BL$10</f>
        <v>0</v>
      </c>
      <c r="BM207" s="63"/>
      <c r="BN207" s="64">
        <f>BM207*E207*F207*H207*K207*$BN$10</f>
        <v>0</v>
      </c>
      <c r="BO207" s="63"/>
      <c r="BP207" s="64">
        <f>SUM(BO207*E207*F207*H207*K207*$BP$10)</f>
        <v>0</v>
      </c>
      <c r="BQ207" s="63"/>
      <c r="BR207" s="64">
        <f>SUM(BQ207*E207*F207*H207*K207*$BR$10)</f>
        <v>0</v>
      </c>
      <c r="BS207" s="63"/>
      <c r="BT207" s="64">
        <f>SUM(BS207*E207*F207*H207*K207*$BT$10)</f>
        <v>0</v>
      </c>
      <c r="BU207" s="63"/>
      <c r="BV207" s="64">
        <f>SUM(BU207*E207*F207*H207*K207*$BV$10)</f>
        <v>0</v>
      </c>
      <c r="BW207" s="63"/>
      <c r="BX207" s="64">
        <f>SUM(BW207*E207*F207*H207*K207*$BX$10)</f>
        <v>0</v>
      </c>
      <c r="BY207" s="67"/>
      <c r="BZ207" s="68">
        <f>BY207*E207*F207*H207*K207*$BZ$10</f>
        <v>0</v>
      </c>
      <c r="CA207" s="63"/>
      <c r="CB207" s="64">
        <f>SUM(CA207*E207*F207*H207*K207*$CB$10)</f>
        <v>0</v>
      </c>
      <c r="CC207" s="150"/>
      <c r="CD207" s="64">
        <f>SUM(CC207*E207*F207*H207*K207*$CD$10)</f>
        <v>0</v>
      </c>
      <c r="CE207" s="63"/>
      <c r="CF207" s="64">
        <f>SUM(CE207*E207*F207*H207*K207*$CF$10)</f>
        <v>0</v>
      </c>
      <c r="CG207" s="63"/>
      <c r="CH207" s="64">
        <f>SUM(CG207*E207*F207*H207*K207*$CH$10)</f>
        <v>0</v>
      </c>
      <c r="CI207" s="63"/>
      <c r="CJ207" s="64">
        <f>CI207*E207*F207*H207*K207*$CJ$10</f>
        <v>0</v>
      </c>
      <c r="CK207" s="63"/>
      <c r="CL207" s="64">
        <f>SUM(CK207*E207*F207*H207*K207*$CL$10)</f>
        <v>0</v>
      </c>
      <c r="CM207" s="150"/>
      <c r="CN207" s="64">
        <f>SUM(CM207*E207*F207*H207*L207*$CN$10)</f>
        <v>0</v>
      </c>
      <c r="CO207" s="63"/>
      <c r="CP207" s="64">
        <f>SUM(CO207*E207*F207*H207*L207*$CP$10)</f>
        <v>0</v>
      </c>
      <c r="CQ207" s="63"/>
      <c r="CR207" s="64">
        <f>SUM(CQ207*E207*F207*H207*L207*$CR$10)</f>
        <v>0</v>
      </c>
      <c r="CS207" s="150"/>
      <c r="CT207" s="64">
        <f>SUM(CS207*E207*F207*H207*L207*$CT$10)</f>
        <v>0</v>
      </c>
      <c r="CU207" s="150"/>
      <c r="CV207" s="64">
        <f>SUM(CU207*E207*F207*H207*L207*$CV$10)</f>
        <v>0</v>
      </c>
      <c r="CW207" s="150"/>
      <c r="CX207" s="64">
        <f>SUM(CW207*E207*F207*H207*L207*$CX$10)</f>
        <v>0</v>
      </c>
      <c r="CY207" s="63"/>
      <c r="CZ207" s="64">
        <f>SUM(CY207*E207*F207*H207*L207*$CZ$10)</f>
        <v>0</v>
      </c>
      <c r="DA207" s="63"/>
      <c r="DB207" s="64">
        <f>SUM(DA207*E207*F207*H207*L207*$DB$10)</f>
        <v>0</v>
      </c>
      <c r="DC207" s="63"/>
      <c r="DD207" s="64">
        <f>SUM(DC207*E207*F207*H207*L207*$DD$10)</f>
        <v>0</v>
      </c>
      <c r="DE207" s="150"/>
      <c r="DF207" s="64">
        <f>SUM(DE207*E207*F207*H207*L207*$DF$10)</f>
        <v>0</v>
      </c>
      <c r="DG207" s="63"/>
      <c r="DH207" s="64">
        <f>SUM(DG207*E207*F207*H207*L207*$DH$10)</f>
        <v>0</v>
      </c>
      <c r="DI207" s="63"/>
      <c r="DJ207" s="64">
        <f>SUM(DI207*E207*F207*H207*L207*$DJ$10)</f>
        <v>0</v>
      </c>
      <c r="DK207" s="63"/>
      <c r="DL207" s="64">
        <f>SUM(DK207*E207*F207*H207*L207*$DL$10)</f>
        <v>0</v>
      </c>
      <c r="DM207" s="63"/>
      <c r="DN207" s="65">
        <f>SUM(DM207*E207*F207*H207*L207*$DN$10)</f>
        <v>0</v>
      </c>
      <c r="DO207" s="63"/>
      <c r="DP207" s="64">
        <f>SUM(DO207*E207*F207*H207*L207*$DP$10)</f>
        <v>0</v>
      </c>
      <c r="DQ207" s="63"/>
      <c r="DR207" s="64">
        <f>DQ207*E207*F207*H207*L207*$DR$10</f>
        <v>0</v>
      </c>
      <c r="DS207" s="63"/>
      <c r="DT207" s="64">
        <f>SUM(DS207*E207*F207*H207*L207*$DT$10)</f>
        <v>0</v>
      </c>
      <c r="DU207" s="63"/>
      <c r="DV207" s="64">
        <f>SUM(DU207*E207*F207*H207*L207*$DV$10)</f>
        <v>0</v>
      </c>
      <c r="DW207" s="63"/>
      <c r="DX207" s="64">
        <f>SUM(DW207*E207*F207*H207*M207*$DX$10)</f>
        <v>0</v>
      </c>
      <c r="DY207" s="63"/>
      <c r="DZ207" s="64">
        <f>SUM(DY207*E207*F207*H207*N207*$DZ$10)</f>
        <v>0</v>
      </c>
      <c r="EA207" s="153"/>
      <c r="EB207" s="64">
        <f>SUM(EA207*E207*F207*H207*K207*$EB$10)</f>
        <v>0</v>
      </c>
      <c r="EC207" s="63"/>
      <c r="ED207" s="64">
        <f>SUM(EC207*E207*F207*H207*K207*$ED$10)</f>
        <v>0</v>
      </c>
      <c r="EE207" s="63"/>
      <c r="EF207" s="64">
        <f>SUM(EE207*E207*F207*H207*K207*$EF$10)</f>
        <v>0</v>
      </c>
      <c r="EG207" s="63"/>
      <c r="EH207" s="64">
        <f>SUM(EG207*E207*F207*H207*K207*$EH$10)</f>
        <v>0</v>
      </c>
      <c r="EI207" s="63"/>
      <c r="EJ207" s="64">
        <f>EI207*E207*F207*H207*K207*$EJ$10</f>
        <v>0</v>
      </c>
      <c r="EK207" s="63"/>
      <c r="EL207" s="64">
        <f>EK207*E207*F207*H207*K207*$EL$10</f>
        <v>0</v>
      </c>
      <c r="EM207" s="63"/>
      <c r="EN207" s="64"/>
      <c r="EO207" s="69"/>
      <c r="EP207" s="69"/>
      <c r="EQ207" s="70">
        <f t="shared" si="628"/>
        <v>0</v>
      </c>
      <c r="ER207" s="70">
        <f t="shared" si="628"/>
        <v>0</v>
      </c>
    </row>
    <row r="208" spans="1:148" s="1" customFormat="1" ht="30" customHeight="1" x14ac:dyDescent="0.25">
      <c r="A208" s="55"/>
      <c r="B208" s="55">
        <v>162</v>
      </c>
      <c r="C208" s="56" t="s">
        <v>547</v>
      </c>
      <c r="D208" s="106" t="s">
        <v>548</v>
      </c>
      <c r="E208" s="58">
        <v>13916</v>
      </c>
      <c r="F208" s="59">
        <v>0.4</v>
      </c>
      <c r="G208" s="60"/>
      <c r="H208" s="102">
        <v>1</v>
      </c>
      <c r="I208" s="103"/>
      <c r="J208" s="103"/>
      <c r="K208" s="111">
        <v>1.4</v>
      </c>
      <c r="L208" s="111">
        <v>1.68</v>
      </c>
      <c r="M208" s="111">
        <v>2.23</v>
      </c>
      <c r="N208" s="112">
        <v>2.57</v>
      </c>
      <c r="O208" s="63"/>
      <c r="P208" s="64">
        <f t="shared" si="627"/>
        <v>0</v>
      </c>
      <c r="Q208" s="105"/>
      <c r="R208" s="64">
        <f>Q208*E208*F208*H208*K208*$R$10</f>
        <v>0</v>
      </c>
      <c r="S208" s="65">
        <v>8</v>
      </c>
      <c r="T208" s="65">
        <f>S208*E208*F208*H208*K208*$T$10</f>
        <v>62343.68</v>
      </c>
      <c r="U208" s="63"/>
      <c r="V208" s="64"/>
      <c r="W208" s="63"/>
      <c r="X208" s="65"/>
      <c r="Y208" s="63"/>
      <c r="Z208" s="64"/>
      <c r="AA208" s="65"/>
      <c r="AB208" s="64">
        <f>SUM(AA208*E208*F208*H208*K208*$AB$10)</f>
        <v>0</v>
      </c>
      <c r="AC208" s="64"/>
      <c r="AD208" s="64"/>
      <c r="AE208" s="65">
        <v>17</v>
      </c>
      <c r="AF208" s="64">
        <f>SUM(AE208*E208*F208*H208*K208*$AF$10)</f>
        <v>132480.32000000001</v>
      </c>
      <c r="AG208" s="65">
        <v>12</v>
      </c>
      <c r="AH208" s="64">
        <f>SUM(AG208*E208*F208*H208*L208*$AH$10)</f>
        <v>112218.624</v>
      </c>
      <c r="AI208" s="65"/>
      <c r="AJ208" s="64"/>
      <c r="AK208" s="63"/>
      <c r="AL208" s="64"/>
      <c r="AM208" s="65"/>
      <c r="AN208" s="65"/>
      <c r="AO208" s="63"/>
      <c r="AP208" s="64">
        <f>SUM(AO208*E208*F208*H208*K208*$AP$10)</f>
        <v>0</v>
      </c>
      <c r="AQ208" s="63"/>
      <c r="AR208" s="64"/>
      <c r="AS208" s="65"/>
      <c r="AT208" s="64"/>
      <c r="AU208" s="65"/>
      <c r="AV208" s="64"/>
      <c r="AW208" s="63"/>
      <c r="AX208" s="64"/>
      <c r="AY208" s="63">
        <v>132</v>
      </c>
      <c r="AZ208" s="65">
        <f>SUM(AY208*E208*F208*H208*K208*$AZ$10)</f>
        <v>1028670.72</v>
      </c>
      <c r="BA208" s="63"/>
      <c r="BB208" s="64"/>
      <c r="BC208" s="63"/>
      <c r="BD208" s="64"/>
      <c r="BE208" s="63">
        <v>30</v>
      </c>
      <c r="BF208" s="64">
        <f>SUM(BE208*E208*F208*H208*K208*$BF$10)</f>
        <v>233788.79999999999</v>
      </c>
      <c r="BG208" s="63">
        <v>2</v>
      </c>
      <c r="BH208" s="64">
        <f>SUM(BG208*E208*F208*H208*K208*$BH$10)</f>
        <v>15585.92</v>
      </c>
      <c r="BI208" s="63">
        <v>741</v>
      </c>
      <c r="BJ208" s="64">
        <f>BI208*E208*F208*H208*K208*$BJ$10</f>
        <v>5774583.3600000003</v>
      </c>
      <c r="BK208" s="63"/>
      <c r="BL208" s="64"/>
      <c r="BM208" s="63"/>
      <c r="BN208" s="64"/>
      <c r="BO208" s="63"/>
      <c r="BP208" s="64"/>
      <c r="BQ208" s="63"/>
      <c r="BR208" s="64"/>
      <c r="BS208" s="63"/>
      <c r="BT208" s="64"/>
      <c r="BU208" s="63"/>
      <c r="BV208" s="64"/>
      <c r="BW208" s="63"/>
      <c r="BX208" s="64"/>
      <c r="BY208" s="67"/>
      <c r="BZ208" s="68"/>
      <c r="CA208" s="63">
        <v>18</v>
      </c>
      <c r="CB208" s="64">
        <f>SUM(CA208*E208*F208*H208*K208*$CB$10)</f>
        <v>140273.28</v>
      </c>
      <c r="CC208" s="65"/>
      <c r="CD208" s="64"/>
      <c r="CE208" s="63"/>
      <c r="CF208" s="64"/>
      <c r="CG208" s="63"/>
      <c r="CH208" s="64">
        <f>SUM(CG208*E208*F208*H208*K208*$CH$10)</f>
        <v>0</v>
      </c>
      <c r="CI208" s="63"/>
      <c r="CJ208" s="64">
        <f>CI208*E208*F208*H208*K208*$CJ$10</f>
        <v>0</v>
      </c>
      <c r="CK208" s="109"/>
      <c r="CL208" s="64"/>
      <c r="CM208" s="65"/>
      <c r="CN208" s="64"/>
      <c r="CO208" s="63"/>
      <c r="CP208" s="64">
        <f>SUM(CO208*E208*F208*H208*L208*$CP$10)</f>
        <v>0</v>
      </c>
      <c r="CQ208" s="63"/>
      <c r="CR208" s="64"/>
      <c r="CS208" s="65"/>
      <c r="CT208" s="64">
        <f>SUM(CS208*E208*F208*H208*L208*$CT$10)</f>
        <v>0</v>
      </c>
      <c r="CU208" s="65"/>
      <c r="CV208" s="64"/>
      <c r="CW208" s="65"/>
      <c r="CX208" s="64"/>
      <c r="CY208" s="63"/>
      <c r="CZ208" s="64">
        <f>SUM(CY208*E208*F208*H208*L208*$CZ$10)</f>
        <v>0</v>
      </c>
      <c r="DA208" s="63"/>
      <c r="DB208" s="64"/>
      <c r="DC208" s="63">
        <v>1</v>
      </c>
      <c r="DD208" s="64">
        <f>SUM(DC208*E208*F208*H208*L208*$DD$10)</f>
        <v>9351.5519999999997</v>
      </c>
      <c r="DE208" s="65"/>
      <c r="DF208" s="64"/>
      <c r="DG208" s="63">
        <v>40</v>
      </c>
      <c r="DH208" s="64">
        <f>SUM(DG208*E208*F208*H208*L208*$DH$10)</f>
        <v>374062.07999999996</v>
      </c>
      <c r="DI208" s="63"/>
      <c r="DJ208" s="64"/>
      <c r="DK208" s="63"/>
      <c r="DL208" s="64">
        <f>SUM(DK208*E208*F208*H208*L208*$DL$10)</f>
        <v>0</v>
      </c>
      <c r="DM208" s="63"/>
      <c r="DN208" s="65">
        <f>SUM(DM208*E208*F208*H208*L208*$DN$10)</f>
        <v>0</v>
      </c>
      <c r="DO208" s="63"/>
      <c r="DP208" s="64"/>
      <c r="DQ208" s="63"/>
      <c r="DR208" s="64"/>
      <c r="DS208" s="63"/>
      <c r="DT208" s="64"/>
      <c r="DU208" s="63"/>
      <c r="DV208" s="64"/>
      <c r="DW208" s="63"/>
      <c r="DX208" s="64">
        <f>SUM(DW208*E208*F208*H208*M208*$DX$10)</f>
        <v>0</v>
      </c>
      <c r="DY208" s="63"/>
      <c r="DZ208" s="64"/>
      <c r="EA208" s="63"/>
      <c r="EB208" s="64"/>
      <c r="EC208" s="63"/>
      <c r="ED208" s="64"/>
      <c r="EE208" s="63"/>
      <c r="EF208" s="64"/>
      <c r="EG208" s="63"/>
      <c r="EH208" s="64"/>
      <c r="EI208" s="63"/>
      <c r="EJ208" s="64"/>
      <c r="EK208" s="63"/>
      <c r="EL208" s="64"/>
      <c r="EM208" s="63"/>
      <c r="EN208" s="64">
        <f>EM208*E208*F208*H208*L208</f>
        <v>0</v>
      </c>
      <c r="EO208" s="69"/>
      <c r="EP208" s="69"/>
      <c r="EQ208" s="70">
        <f t="shared" si="628"/>
        <v>1001</v>
      </c>
      <c r="ER208" s="70">
        <f t="shared" si="628"/>
        <v>7883358.3360000011</v>
      </c>
    </row>
    <row r="209" spans="1:148" s="1" customFormat="1" ht="48.75" customHeight="1" x14ac:dyDescent="0.25">
      <c r="A209" s="55"/>
      <c r="B209" s="193">
        <f>B208+1</f>
        <v>163</v>
      </c>
      <c r="C209" s="189" t="s">
        <v>549</v>
      </c>
      <c r="D209" s="188" t="s">
        <v>550</v>
      </c>
      <c r="E209" s="138">
        <v>13916</v>
      </c>
      <c r="F209" s="190">
        <v>4.2300000000000004</v>
      </c>
      <c r="G209" s="136">
        <v>1.83E-2</v>
      </c>
      <c r="H209" s="102">
        <v>1</v>
      </c>
      <c r="I209" s="103"/>
      <c r="J209" s="103"/>
      <c r="K209" s="111">
        <v>1.4</v>
      </c>
      <c r="L209" s="111">
        <v>1.68</v>
      </c>
      <c r="M209" s="111">
        <v>2.23</v>
      </c>
      <c r="N209" s="112">
        <v>2.57</v>
      </c>
      <c r="O209" s="63">
        <v>0</v>
      </c>
      <c r="P209" s="114">
        <f>(O209*$E209*$F209*((1-$G209)+$G209*$K209*$H209))</f>
        <v>0</v>
      </c>
      <c r="Q209" s="105"/>
      <c r="R209" s="64"/>
      <c r="S209" s="65"/>
      <c r="T209" s="65"/>
      <c r="U209" s="63"/>
      <c r="V209" s="64"/>
      <c r="W209" s="63"/>
      <c r="X209" s="114">
        <f t="shared" ref="X209:X212" si="629">(W209*$E209*$F209*((1-$G209)+$G209*$K209*$H209))</f>
        <v>0</v>
      </c>
      <c r="Y209" s="63"/>
      <c r="Z209" s="64"/>
      <c r="AA209" s="65"/>
      <c r="AB209" s="64"/>
      <c r="AC209" s="64"/>
      <c r="AD209" s="64"/>
      <c r="AE209" s="65"/>
      <c r="AF209" s="64"/>
      <c r="AG209" s="65"/>
      <c r="AH209" s="64"/>
      <c r="AI209" s="65"/>
      <c r="AJ209" s="64"/>
      <c r="AK209" s="63"/>
      <c r="AL209" s="64"/>
      <c r="AM209" s="65"/>
      <c r="AN209" s="65"/>
      <c r="AO209" s="63"/>
      <c r="AP209" s="64"/>
      <c r="AQ209" s="63"/>
      <c r="AR209" s="114">
        <f>(AQ209*$E209*$F209*((1-$G209)+$G209*$K209*$H209))</f>
        <v>0</v>
      </c>
      <c r="AS209" s="65"/>
      <c r="AT209" s="64"/>
      <c r="AU209" s="65"/>
      <c r="AV209" s="64"/>
      <c r="AW209" s="63"/>
      <c r="AX209" s="64"/>
      <c r="AY209" s="63"/>
      <c r="AZ209" s="114">
        <f t="shared" ref="AZ209:AZ212" si="630">(AY209*$E209*$F209*((1-$G209)+$G209*$K209*$H209))</f>
        <v>0</v>
      </c>
      <c r="BA209" s="63"/>
      <c r="BB209" s="64"/>
      <c r="BC209" s="63"/>
      <c r="BD209" s="64"/>
      <c r="BE209" s="63"/>
      <c r="BF209" s="64"/>
      <c r="BG209" s="63"/>
      <c r="BH209" s="64"/>
      <c r="BI209" s="63"/>
      <c r="BJ209" s="64"/>
      <c r="BK209" s="63"/>
      <c r="BL209" s="64"/>
      <c r="BM209" s="63"/>
      <c r="BN209" s="64"/>
      <c r="BO209" s="63"/>
      <c r="BP209" s="64"/>
      <c r="BQ209" s="63"/>
      <c r="BR209" s="64"/>
      <c r="BS209" s="63"/>
      <c r="BT209" s="64"/>
      <c r="BU209" s="63"/>
      <c r="BV209" s="64"/>
      <c r="BW209" s="63"/>
      <c r="BX209" s="64"/>
      <c r="BY209" s="67"/>
      <c r="BZ209" s="68"/>
      <c r="CA209" s="63"/>
      <c r="CB209" s="64"/>
      <c r="CC209" s="65"/>
      <c r="CD209" s="64"/>
      <c r="CE209" s="63"/>
      <c r="CF209" s="64"/>
      <c r="CG209" s="63"/>
      <c r="CH209" s="64"/>
      <c r="CI209" s="63"/>
      <c r="CJ209" s="64"/>
      <c r="CK209" s="109"/>
      <c r="CL209" s="64"/>
      <c r="CM209" s="65"/>
      <c r="CN209" s="64"/>
      <c r="CO209" s="63"/>
      <c r="CP209" s="64"/>
      <c r="CQ209" s="63"/>
      <c r="CR209" s="64"/>
      <c r="CS209" s="65"/>
      <c r="CT209" s="64"/>
      <c r="CU209" s="65"/>
      <c r="CV209" s="64"/>
      <c r="CW209" s="65"/>
      <c r="CX209" s="64"/>
      <c r="CY209" s="63"/>
      <c r="CZ209" s="64"/>
      <c r="DA209" s="63"/>
      <c r="DB209" s="64"/>
      <c r="DC209" s="63"/>
      <c r="DD209" s="114">
        <f>(DC209*$E209*$F209*((1-$G209)+$G209*$L209*$H209))</f>
        <v>0</v>
      </c>
      <c r="DE209" s="65"/>
      <c r="DF209" s="64"/>
      <c r="DG209" s="63"/>
      <c r="DH209" s="64"/>
      <c r="DI209" s="63"/>
      <c r="DJ209" s="64"/>
      <c r="DK209" s="63"/>
      <c r="DL209" s="64"/>
      <c r="DM209" s="63"/>
      <c r="DN209" s="65"/>
      <c r="DO209" s="63"/>
      <c r="DP209" s="64"/>
      <c r="DQ209" s="63"/>
      <c r="DR209" s="64"/>
      <c r="DS209" s="63"/>
      <c r="DT209" s="64"/>
      <c r="DU209" s="63"/>
      <c r="DV209" s="64"/>
      <c r="DW209" s="63"/>
      <c r="DX209" s="64"/>
      <c r="DY209" s="63"/>
      <c r="DZ209" s="114">
        <f>(DY209*$E209*$F209*((1-$G209)+$G209*$N209*$H209))</f>
        <v>0</v>
      </c>
      <c r="EA209" s="63"/>
      <c r="EB209" s="64"/>
      <c r="EC209" s="63"/>
      <c r="ED209" s="64"/>
      <c r="EE209" s="63"/>
      <c r="EF209" s="64"/>
      <c r="EG209" s="63"/>
      <c r="EH209" s="64"/>
      <c r="EI209" s="63"/>
      <c r="EJ209" s="64"/>
      <c r="EK209" s="63"/>
      <c r="EL209" s="64"/>
      <c r="EM209" s="63"/>
      <c r="EN209" s="64"/>
      <c r="EO209" s="69"/>
      <c r="EP209" s="69"/>
      <c r="EQ209" s="70">
        <f t="shared" si="628"/>
        <v>0</v>
      </c>
      <c r="ER209" s="70">
        <f t="shared" si="628"/>
        <v>0</v>
      </c>
    </row>
    <row r="210" spans="1:148" s="1" customFormat="1" ht="61.5" customHeight="1" x14ac:dyDescent="0.25">
      <c r="A210" s="55"/>
      <c r="B210" s="55">
        <v>164</v>
      </c>
      <c r="C210" s="55" t="s">
        <v>551</v>
      </c>
      <c r="D210" s="56" t="s">
        <v>552</v>
      </c>
      <c r="E210" s="138">
        <v>13916</v>
      </c>
      <c r="F210" s="190">
        <v>1.29</v>
      </c>
      <c r="G210" s="136">
        <v>5.8500000000000003E-2</v>
      </c>
      <c r="H210" s="102">
        <v>1</v>
      </c>
      <c r="I210" s="103"/>
      <c r="J210" s="103"/>
      <c r="K210" s="111">
        <v>1.4</v>
      </c>
      <c r="L210" s="111">
        <v>1.68</v>
      </c>
      <c r="M210" s="111">
        <v>2.23</v>
      </c>
      <c r="N210" s="112">
        <v>2.57</v>
      </c>
      <c r="O210" s="63">
        <v>1</v>
      </c>
      <c r="P210" s="114">
        <f t="shared" ref="P210:P211" si="631">(O210*$E210*$F210*((1-$G210)+$G210*$K210*$H210))</f>
        <v>18371.708376000002</v>
      </c>
      <c r="Q210" s="105"/>
      <c r="R210" s="64"/>
      <c r="S210" s="65"/>
      <c r="T210" s="65"/>
      <c r="U210" s="63"/>
      <c r="V210" s="64"/>
      <c r="W210" s="63">
        <v>24</v>
      </c>
      <c r="X210" s="114">
        <f>(W210*$E210*$F210*((1-$G210)+$G210*$K210*$H210))</f>
        <v>440921.001024</v>
      </c>
      <c r="Y210" s="63"/>
      <c r="Z210" s="64"/>
      <c r="AA210" s="65"/>
      <c r="AB210" s="64"/>
      <c r="AC210" s="64"/>
      <c r="AD210" s="64"/>
      <c r="AE210" s="65"/>
      <c r="AF210" s="64"/>
      <c r="AG210" s="65"/>
      <c r="AH210" s="64"/>
      <c r="AI210" s="65"/>
      <c r="AJ210" s="64"/>
      <c r="AK210" s="63"/>
      <c r="AL210" s="64"/>
      <c r="AM210" s="65"/>
      <c r="AN210" s="65"/>
      <c r="AO210" s="63"/>
      <c r="AP210" s="64"/>
      <c r="AQ210" s="63"/>
      <c r="AR210" s="114">
        <f t="shared" ref="AR210:AR211" si="632">(AQ210*$E210*$F210*((1-$G210)+$G210*$K210*$H210))</f>
        <v>0</v>
      </c>
      <c r="AS210" s="65"/>
      <c r="AT210" s="64"/>
      <c r="AU210" s="65"/>
      <c r="AV210" s="64"/>
      <c r="AW210" s="63"/>
      <c r="AX210" s="64"/>
      <c r="AY210" s="63">
        <v>30</v>
      </c>
      <c r="AZ210" s="114">
        <f t="shared" si="630"/>
        <v>551151.25128000008</v>
      </c>
      <c r="BA210" s="63"/>
      <c r="BB210" s="64"/>
      <c r="BC210" s="63"/>
      <c r="BD210" s="64"/>
      <c r="BE210" s="63"/>
      <c r="BF210" s="64"/>
      <c r="BG210" s="63"/>
      <c r="BH210" s="64"/>
      <c r="BI210" s="63"/>
      <c r="BJ210" s="64"/>
      <c r="BK210" s="63"/>
      <c r="BL210" s="64"/>
      <c r="BM210" s="63"/>
      <c r="BN210" s="64"/>
      <c r="BO210" s="63"/>
      <c r="BP210" s="64"/>
      <c r="BQ210" s="63"/>
      <c r="BR210" s="64"/>
      <c r="BS210" s="63"/>
      <c r="BT210" s="64"/>
      <c r="BU210" s="63"/>
      <c r="BV210" s="64"/>
      <c r="BW210" s="63"/>
      <c r="BX210" s="64"/>
      <c r="BY210" s="67"/>
      <c r="BZ210" s="68"/>
      <c r="CA210" s="63"/>
      <c r="CB210" s="64"/>
      <c r="CC210" s="65"/>
      <c r="CD210" s="64"/>
      <c r="CE210" s="63"/>
      <c r="CF210" s="64"/>
      <c r="CG210" s="63"/>
      <c r="CH210" s="64"/>
      <c r="CI210" s="63"/>
      <c r="CJ210" s="64"/>
      <c r="CK210" s="109"/>
      <c r="CL210" s="64"/>
      <c r="CM210" s="65"/>
      <c r="CN210" s="64"/>
      <c r="CO210" s="63"/>
      <c r="CP210" s="64"/>
      <c r="CQ210" s="63"/>
      <c r="CR210" s="64"/>
      <c r="CS210" s="65"/>
      <c r="CT210" s="64"/>
      <c r="CU210" s="65"/>
      <c r="CV210" s="64"/>
      <c r="CW210" s="65"/>
      <c r="CX210" s="64"/>
      <c r="CY210" s="63"/>
      <c r="CZ210" s="64"/>
      <c r="DA210" s="63"/>
      <c r="DB210" s="64"/>
      <c r="DC210" s="63"/>
      <c r="DD210" s="114">
        <f t="shared" ref="DD210:DD212" si="633">(DC210*$E210*$F210*((1-$G210)+$G210*$L210*$H210))</f>
        <v>0</v>
      </c>
      <c r="DE210" s="65"/>
      <c r="DF210" s="64"/>
      <c r="DG210" s="63"/>
      <c r="DH210" s="64"/>
      <c r="DI210" s="63"/>
      <c r="DJ210" s="64"/>
      <c r="DK210" s="63"/>
      <c r="DL210" s="64"/>
      <c r="DM210" s="63"/>
      <c r="DN210" s="65"/>
      <c r="DO210" s="63"/>
      <c r="DP210" s="64"/>
      <c r="DQ210" s="63"/>
      <c r="DR210" s="64"/>
      <c r="DS210" s="63"/>
      <c r="DT210" s="64"/>
      <c r="DU210" s="63"/>
      <c r="DV210" s="64"/>
      <c r="DW210" s="63"/>
      <c r="DX210" s="64"/>
      <c r="DY210" s="63"/>
      <c r="DZ210" s="114">
        <f t="shared" ref="DZ210:DZ212" si="634">(DY210*$E210*$F210*((1-$G210)+$G210*$N210*$H210))</f>
        <v>0</v>
      </c>
      <c r="EA210" s="63"/>
      <c r="EB210" s="64"/>
      <c r="EC210" s="63"/>
      <c r="ED210" s="64"/>
      <c r="EE210" s="63"/>
      <c r="EF210" s="64"/>
      <c r="EG210" s="63"/>
      <c r="EH210" s="64"/>
      <c r="EI210" s="63"/>
      <c r="EJ210" s="64"/>
      <c r="EK210" s="63"/>
      <c r="EL210" s="64"/>
      <c r="EM210" s="63"/>
      <c r="EN210" s="64"/>
      <c r="EO210" s="69"/>
      <c r="EP210" s="69"/>
      <c r="EQ210" s="70">
        <f t="shared" si="628"/>
        <v>55</v>
      </c>
      <c r="ER210" s="70">
        <f t="shared" si="628"/>
        <v>1010443.96068</v>
      </c>
    </row>
    <row r="211" spans="1:148" s="1" customFormat="1" ht="61.5" customHeight="1" x14ac:dyDescent="0.25">
      <c r="A211" s="55"/>
      <c r="B211" s="55">
        <v>165</v>
      </c>
      <c r="C211" s="55" t="s">
        <v>553</v>
      </c>
      <c r="D211" s="56" t="s">
        <v>554</v>
      </c>
      <c r="E211" s="138">
        <v>13916</v>
      </c>
      <c r="F211" s="190">
        <v>3.23</v>
      </c>
      <c r="G211" s="136">
        <v>5.4300000000000001E-2</v>
      </c>
      <c r="H211" s="102">
        <v>1</v>
      </c>
      <c r="I211" s="103"/>
      <c r="J211" s="103"/>
      <c r="K211" s="111">
        <v>1.4</v>
      </c>
      <c r="L211" s="111">
        <v>1.68</v>
      </c>
      <c r="M211" s="111">
        <v>2.23</v>
      </c>
      <c r="N211" s="112">
        <v>2.57</v>
      </c>
      <c r="O211" s="63">
        <v>1</v>
      </c>
      <c r="P211" s="114">
        <f t="shared" si="631"/>
        <v>45924.965329599996</v>
      </c>
      <c r="Q211" s="105"/>
      <c r="R211" s="64"/>
      <c r="S211" s="65"/>
      <c r="T211" s="65"/>
      <c r="U211" s="63"/>
      <c r="V211" s="64"/>
      <c r="W211" s="63">
        <v>96</v>
      </c>
      <c r="X211" s="114">
        <f>(W211*$E211*$F211*((1-$G211)+$G211*$K211*$H211))</f>
        <v>4408796.6716416003</v>
      </c>
      <c r="Y211" s="63"/>
      <c r="Z211" s="64"/>
      <c r="AA211" s="65"/>
      <c r="AB211" s="64"/>
      <c r="AC211" s="64"/>
      <c r="AD211" s="64"/>
      <c r="AE211" s="65"/>
      <c r="AF211" s="64"/>
      <c r="AG211" s="65"/>
      <c r="AH211" s="64"/>
      <c r="AI211" s="65"/>
      <c r="AJ211" s="64"/>
      <c r="AK211" s="63"/>
      <c r="AL211" s="64"/>
      <c r="AM211" s="65"/>
      <c r="AN211" s="65"/>
      <c r="AO211" s="63"/>
      <c r="AP211" s="64"/>
      <c r="AQ211" s="63"/>
      <c r="AR211" s="114">
        <f t="shared" si="632"/>
        <v>0</v>
      </c>
      <c r="AS211" s="65"/>
      <c r="AT211" s="64"/>
      <c r="AU211" s="65"/>
      <c r="AV211" s="64"/>
      <c r="AW211" s="63"/>
      <c r="AX211" s="64"/>
      <c r="AY211" s="63"/>
      <c r="AZ211" s="114">
        <f t="shared" si="630"/>
        <v>0</v>
      </c>
      <c r="BA211" s="63"/>
      <c r="BB211" s="64"/>
      <c r="BC211" s="63"/>
      <c r="BD211" s="64"/>
      <c r="BE211" s="63"/>
      <c r="BF211" s="64"/>
      <c r="BG211" s="63"/>
      <c r="BH211" s="64"/>
      <c r="BI211" s="63"/>
      <c r="BJ211" s="64"/>
      <c r="BK211" s="63"/>
      <c r="BL211" s="64"/>
      <c r="BM211" s="63"/>
      <c r="BN211" s="64"/>
      <c r="BO211" s="63"/>
      <c r="BP211" s="64"/>
      <c r="BQ211" s="63"/>
      <c r="BR211" s="64"/>
      <c r="BS211" s="63"/>
      <c r="BT211" s="64"/>
      <c r="BU211" s="63"/>
      <c r="BV211" s="64"/>
      <c r="BW211" s="63"/>
      <c r="BX211" s="64"/>
      <c r="BY211" s="67"/>
      <c r="BZ211" s="68"/>
      <c r="CA211" s="63"/>
      <c r="CB211" s="64"/>
      <c r="CC211" s="65"/>
      <c r="CD211" s="64"/>
      <c r="CE211" s="63"/>
      <c r="CF211" s="64"/>
      <c r="CG211" s="63"/>
      <c r="CH211" s="64"/>
      <c r="CI211" s="63"/>
      <c r="CJ211" s="64"/>
      <c r="CK211" s="109"/>
      <c r="CL211" s="64"/>
      <c r="CM211" s="65"/>
      <c r="CN211" s="64"/>
      <c r="CO211" s="63"/>
      <c r="CP211" s="64"/>
      <c r="CQ211" s="63"/>
      <c r="CR211" s="64"/>
      <c r="CS211" s="65"/>
      <c r="CT211" s="64"/>
      <c r="CU211" s="65"/>
      <c r="CV211" s="64"/>
      <c r="CW211" s="65"/>
      <c r="CX211" s="64"/>
      <c r="CY211" s="63"/>
      <c r="CZ211" s="64"/>
      <c r="DA211" s="63"/>
      <c r="DB211" s="64"/>
      <c r="DC211" s="63"/>
      <c r="DD211" s="114">
        <f t="shared" si="633"/>
        <v>0</v>
      </c>
      <c r="DE211" s="65"/>
      <c r="DF211" s="64"/>
      <c r="DG211" s="63"/>
      <c r="DH211" s="64"/>
      <c r="DI211" s="63"/>
      <c r="DJ211" s="64"/>
      <c r="DK211" s="63"/>
      <c r="DL211" s="64"/>
      <c r="DM211" s="63"/>
      <c r="DN211" s="65"/>
      <c r="DO211" s="63"/>
      <c r="DP211" s="64"/>
      <c r="DQ211" s="63"/>
      <c r="DR211" s="64"/>
      <c r="DS211" s="63"/>
      <c r="DT211" s="64"/>
      <c r="DU211" s="63"/>
      <c r="DV211" s="64"/>
      <c r="DW211" s="63"/>
      <c r="DX211" s="64"/>
      <c r="DY211" s="63"/>
      <c r="DZ211" s="114">
        <f t="shared" si="634"/>
        <v>0</v>
      </c>
      <c r="EA211" s="63"/>
      <c r="EB211" s="64"/>
      <c r="EC211" s="63"/>
      <c r="ED211" s="64"/>
      <c r="EE211" s="63"/>
      <c r="EF211" s="64"/>
      <c r="EG211" s="63"/>
      <c r="EH211" s="64"/>
      <c r="EI211" s="63"/>
      <c r="EJ211" s="64"/>
      <c r="EK211" s="63"/>
      <c r="EL211" s="64"/>
      <c r="EM211" s="63"/>
      <c r="EN211" s="64"/>
      <c r="EO211" s="69"/>
      <c r="EP211" s="69"/>
      <c r="EQ211" s="70">
        <f t="shared" si="628"/>
        <v>97</v>
      </c>
      <c r="ER211" s="70">
        <f t="shared" si="628"/>
        <v>4454721.6369711999</v>
      </c>
    </row>
    <row r="212" spans="1:148" s="1" customFormat="1" ht="61.5" customHeight="1" x14ac:dyDescent="0.25">
      <c r="A212" s="55"/>
      <c r="B212" s="55">
        <v>166</v>
      </c>
      <c r="C212" s="55" t="s">
        <v>555</v>
      </c>
      <c r="D212" s="56" t="s">
        <v>556</v>
      </c>
      <c r="E212" s="138">
        <v>13916</v>
      </c>
      <c r="F212" s="190">
        <v>8.93</v>
      </c>
      <c r="G212" s="136">
        <v>8.9399999999999993E-2</v>
      </c>
      <c r="H212" s="102">
        <v>1</v>
      </c>
      <c r="I212" s="103"/>
      <c r="J212" s="103"/>
      <c r="K212" s="111">
        <v>1.4</v>
      </c>
      <c r="L212" s="111">
        <v>1.68</v>
      </c>
      <c r="M212" s="111">
        <v>2.23</v>
      </c>
      <c r="N212" s="112">
        <v>2.57</v>
      </c>
      <c r="O212" s="63">
        <v>3</v>
      </c>
      <c r="P212" s="114">
        <f>(O212*$E212*$F212*((1-$G212)+$G212*$K212*$H212))</f>
        <v>386141.31272640004</v>
      </c>
      <c r="Q212" s="105"/>
      <c r="R212" s="64"/>
      <c r="S212" s="65"/>
      <c r="T212" s="65"/>
      <c r="U212" s="63"/>
      <c r="V212" s="64"/>
      <c r="W212" s="63"/>
      <c r="X212" s="114">
        <f t="shared" si="629"/>
        <v>0</v>
      </c>
      <c r="Y212" s="63"/>
      <c r="Z212" s="64"/>
      <c r="AA212" s="65"/>
      <c r="AB212" s="64"/>
      <c r="AC212" s="64"/>
      <c r="AD212" s="64"/>
      <c r="AE212" s="65"/>
      <c r="AF212" s="64"/>
      <c r="AG212" s="65"/>
      <c r="AH212" s="64"/>
      <c r="AI212" s="65"/>
      <c r="AJ212" s="64"/>
      <c r="AK212" s="63"/>
      <c r="AL212" s="64"/>
      <c r="AM212" s="65"/>
      <c r="AN212" s="65"/>
      <c r="AO212" s="63"/>
      <c r="AP212" s="64"/>
      <c r="AQ212" s="63">
        <v>236</v>
      </c>
      <c r="AR212" s="114">
        <f>(AQ212*$E212*$F212*((1-$G212)+$G212*$K212*$H212))</f>
        <v>30376449.9344768</v>
      </c>
      <c r="AS212" s="65"/>
      <c r="AT212" s="64"/>
      <c r="AU212" s="65"/>
      <c r="AV212" s="64"/>
      <c r="AW212" s="63"/>
      <c r="AX212" s="64"/>
      <c r="AY212" s="63"/>
      <c r="AZ212" s="114">
        <f t="shared" si="630"/>
        <v>0</v>
      </c>
      <c r="BA212" s="63"/>
      <c r="BB212" s="64"/>
      <c r="BC212" s="63"/>
      <c r="BD212" s="64"/>
      <c r="BE212" s="63"/>
      <c r="BF212" s="64"/>
      <c r="BG212" s="63"/>
      <c r="BH212" s="64"/>
      <c r="BI212" s="63"/>
      <c r="BJ212" s="64"/>
      <c r="BK212" s="63"/>
      <c r="BL212" s="64"/>
      <c r="BM212" s="63"/>
      <c r="BN212" s="64"/>
      <c r="BO212" s="63"/>
      <c r="BP212" s="64"/>
      <c r="BQ212" s="63"/>
      <c r="BR212" s="64"/>
      <c r="BS212" s="63"/>
      <c r="BT212" s="64"/>
      <c r="BU212" s="63"/>
      <c r="BV212" s="64"/>
      <c r="BW212" s="63"/>
      <c r="BX212" s="64"/>
      <c r="BY212" s="67"/>
      <c r="BZ212" s="68"/>
      <c r="CA212" s="63"/>
      <c r="CB212" s="64"/>
      <c r="CC212" s="65"/>
      <c r="CD212" s="64"/>
      <c r="CE212" s="63"/>
      <c r="CF212" s="64"/>
      <c r="CG212" s="63"/>
      <c r="CH212" s="64"/>
      <c r="CI212" s="63"/>
      <c r="CJ212" s="64"/>
      <c r="CK212" s="109"/>
      <c r="CL212" s="64"/>
      <c r="CM212" s="65"/>
      <c r="CN212" s="64"/>
      <c r="CO212" s="63"/>
      <c r="CP212" s="64"/>
      <c r="CQ212" s="63"/>
      <c r="CR212" s="64"/>
      <c r="CS212" s="65"/>
      <c r="CT212" s="64"/>
      <c r="CU212" s="65"/>
      <c r="CV212" s="64"/>
      <c r="CW212" s="65"/>
      <c r="CX212" s="64"/>
      <c r="CY212" s="63"/>
      <c r="CZ212" s="64"/>
      <c r="DA212" s="63"/>
      <c r="DB212" s="64"/>
      <c r="DC212" s="63"/>
      <c r="DD212" s="114">
        <f t="shared" si="633"/>
        <v>0</v>
      </c>
      <c r="DE212" s="65"/>
      <c r="DF212" s="64"/>
      <c r="DG212" s="63"/>
      <c r="DH212" s="64"/>
      <c r="DI212" s="63"/>
      <c r="DJ212" s="64"/>
      <c r="DK212" s="63"/>
      <c r="DL212" s="64"/>
      <c r="DM212" s="63"/>
      <c r="DN212" s="65"/>
      <c r="DO212" s="63"/>
      <c r="DP212" s="64"/>
      <c r="DQ212" s="63"/>
      <c r="DR212" s="64"/>
      <c r="DS212" s="63"/>
      <c r="DT212" s="64"/>
      <c r="DU212" s="63"/>
      <c r="DV212" s="64"/>
      <c r="DW212" s="63"/>
      <c r="DX212" s="64"/>
      <c r="DY212" s="63">
        <v>4</v>
      </c>
      <c r="DZ212" s="114">
        <f t="shared" si="634"/>
        <v>566848.60726815998</v>
      </c>
      <c r="EA212" s="63"/>
      <c r="EB212" s="64"/>
      <c r="EC212" s="63"/>
      <c r="ED212" s="64"/>
      <c r="EE212" s="63"/>
      <c r="EF212" s="64"/>
      <c r="EG212" s="63"/>
      <c r="EH212" s="64"/>
      <c r="EI212" s="63"/>
      <c r="EJ212" s="64"/>
      <c r="EK212" s="63"/>
      <c r="EL212" s="64"/>
      <c r="EM212" s="63"/>
      <c r="EN212" s="64"/>
      <c r="EO212" s="69"/>
      <c r="EP212" s="69"/>
      <c r="EQ212" s="70">
        <f t="shared" si="628"/>
        <v>243</v>
      </c>
      <c r="ER212" s="70">
        <f t="shared" si="628"/>
        <v>31329439.854471359</v>
      </c>
    </row>
    <row r="213" spans="1:148" s="1" customFormat="1" ht="15" customHeight="1" x14ac:dyDescent="0.25">
      <c r="A213" s="194">
        <v>37</v>
      </c>
      <c r="B213" s="194"/>
      <c r="C213" s="195" t="s">
        <v>557</v>
      </c>
      <c r="D213" s="196" t="s">
        <v>558</v>
      </c>
      <c r="E213" s="154">
        <v>13916</v>
      </c>
      <c r="F213" s="197"/>
      <c r="G213" s="155"/>
      <c r="H213" s="198"/>
      <c r="I213" s="156"/>
      <c r="J213" s="156"/>
      <c r="K213" s="199">
        <v>1.4</v>
      </c>
      <c r="L213" s="199">
        <v>1.68</v>
      </c>
      <c r="M213" s="199">
        <v>2.23</v>
      </c>
      <c r="N213" s="200">
        <v>2.57</v>
      </c>
      <c r="O213" s="201">
        <f>SUM(O214:O229)</f>
        <v>0</v>
      </c>
      <c r="P213" s="201">
        <f t="shared" ref="P213:CA213" si="635">SUM(P214:P229)</f>
        <v>0</v>
      </c>
      <c r="Q213" s="201">
        <f t="shared" si="635"/>
        <v>0</v>
      </c>
      <c r="R213" s="201">
        <f t="shared" si="635"/>
        <v>0</v>
      </c>
      <c r="S213" s="201">
        <f t="shared" si="635"/>
        <v>0</v>
      </c>
      <c r="T213" s="201">
        <f t="shared" si="635"/>
        <v>0</v>
      </c>
      <c r="U213" s="201">
        <f t="shared" si="635"/>
        <v>0</v>
      </c>
      <c r="V213" s="201">
        <f t="shared" si="635"/>
        <v>0</v>
      </c>
      <c r="W213" s="201">
        <f t="shared" si="635"/>
        <v>0</v>
      </c>
      <c r="X213" s="201">
        <f t="shared" si="635"/>
        <v>0</v>
      </c>
      <c r="Y213" s="201">
        <f t="shared" si="635"/>
        <v>0</v>
      </c>
      <c r="Z213" s="201">
        <f t="shared" si="635"/>
        <v>0</v>
      </c>
      <c r="AA213" s="201">
        <f t="shared" si="635"/>
        <v>0</v>
      </c>
      <c r="AB213" s="201">
        <f t="shared" si="635"/>
        <v>0</v>
      </c>
      <c r="AC213" s="201">
        <f t="shared" si="635"/>
        <v>0</v>
      </c>
      <c r="AD213" s="201">
        <f t="shared" si="635"/>
        <v>0</v>
      </c>
      <c r="AE213" s="201">
        <f t="shared" si="635"/>
        <v>0</v>
      </c>
      <c r="AF213" s="201">
        <f t="shared" si="635"/>
        <v>0</v>
      </c>
      <c r="AG213" s="201">
        <f t="shared" si="635"/>
        <v>0</v>
      </c>
      <c r="AH213" s="201">
        <f t="shared" si="635"/>
        <v>0</v>
      </c>
      <c r="AI213" s="201">
        <f t="shared" si="635"/>
        <v>0</v>
      </c>
      <c r="AJ213" s="201">
        <f t="shared" si="635"/>
        <v>0</v>
      </c>
      <c r="AK213" s="201">
        <f t="shared" si="635"/>
        <v>0</v>
      </c>
      <c r="AL213" s="201">
        <f t="shared" si="635"/>
        <v>0</v>
      </c>
      <c r="AM213" s="201">
        <f t="shared" si="635"/>
        <v>0</v>
      </c>
      <c r="AN213" s="201">
        <f t="shared" si="635"/>
        <v>0</v>
      </c>
      <c r="AO213" s="201">
        <f t="shared" si="635"/>
        <v>0</v>
      </c>
      <c r="AP213" s="201">
        <f t="shared" si="635"/>
        <v>0</v>
      </c>
      <c r="AQ213" s="201">
        <f t="shared" si="635"/>
        <v>0</v>
      </c>
      <c r="AR213" s="201">
        <f t="shared" si="635"/>
        <v>0</v>
      </c>
      <c r="AS213" s="201">
        <f t="shared" si="635"/>
        <v>0</v>
      </c>
      <c r="AT213" s="201">
        <f t="shared" si="635"/>
        <v>0</v>
      </c>
      <c r="AU213" s="201">
        <f t="shared" si="635"/>
        <v>0</v>
      </c>
      <c r="AV213" s="201">
        <f t="shared" si="635"/>
        <v>0</v>
      </c>
      <c r="AW213" s="201">
        <f t="shared" si="635"/>
        <v>0</v>
      </c>
      <c r="AX213" s="201">
        <f t="shared" si="635"/>
        <v>0</v>
      </c>
      <c r="AY213" s="201">
        <f t="shared" si="635"/>
        <v>0</v>
      </c>
      <c r="AZ213" s="201">
        <f t="shared" si="635"/>
        <v>0</v>
      </c>
      <c r="BA213" s="201">
        <f t="shared" si="635"/>
        <v>0</v>
      </c>
      <c r="BB213" s="201">
        <f t="shared" si="635"/>
        <v>0</v>
      </c>
      <c r="BC213" s="201">
        <f t="shared" si="635"/>
        <v>0</v>
      </c>
      <c r="BD213" s="201">
        <f t="shared" si="635"/>
        <v>0</v>
      </c>
      <c r="BE213" s="201">
        <f t="shared" si="635"/>
        <v>0</v>
      </c>
      <c r="BF213" s="201">
        <f t="shared" si="635"/>
        <v>0</v>
      </c>
      <c r="BG213" s="201">
        <f t="shared" si="635"/>
        <v>0</v>
      </c>
      <c r="BH213" s="201">
        <f t="shared" si="635"/>
        <v>0</v>
      </c>
      <c r="BI213" s="201">
        <f t="shared" si="635"/>
        <v>0</v>
      </c>
      <c r="BJ213" s="201">
        <f t="shared" si="635"/>
        <v>0</v>
      </c>
      <c r="BK213" s="201">
        <f t="shared" si="635"/>
        <v>0</v>
      </c>
      <c r="BL213" s="201">
        <f t="shared" si="635"/>
        <v>0</v>
      </c>
      <c r="BM213" s="201">
        <f t="shared" si="635"/>
        <v>0</v>
      </c>
      <c r="BN213" s="201">
        <f t="shared" si="635"/>
        <v>0</v>
      </c>
      <c r="BO213" s="201">
        <f t="shared" si="635"/>
        <v>0</v>
      </c>
      <c r="BP213" s="201">
        <f t="shared" si="635"/>
        <v>0</v>
      </c>
      <c r="BQ213" s="201">
        <f t="shared" si="635"/>
        <v>0</v>
      </c>
      <c r="BR213" s="201">
        <f t="shared" si="635"/>
        <v>0</v>
      </c>
      <c r="BS213" s="201">
        <f t="shared" si="635"/>
        <v>0</v>
      </c>
      <c r="BT213" s="201">
        <f t="shared" si="635"/>
        <v>0</v>
      </c>
      <c r="BU213" s="201">
        <f t="shared" si="635"/>
        <v>0</v>
      </c>
      <c r="BV213" s="201">
        <f t="shared" si="635"/>
        <v>0</v>
      </c>
      <c r="BW213" s="201">
        <f t="shared" si="635"/>
        <v>0</v>
      </c>
      <c r="BX213" s="201">
        <f t="shared" si="635"/>
        <v>0</v>
      </c>
      <c r="BY213" s="201">
        <f t="shared" si="635"/>
        <v>0</v>
      </c>
      <c r="BZ213" s="201">
        <f t="shared" si="635"/>
        <v>0</v>
      </c>
      <c r="CA213" s="201">
        <f t="shared" si="635"/>
        <v>0</v>
      </c>
      <c r="CB213" s="201">
        <f t="shared" ref="CB213:EM213" si="636">SUM(CB214:CB229)</f>
        <v>0</v>
      </c>
      <c r="CC213" s="201">
        <f t="shared" si="636"/>
        <v>0</v>
      </c>
      <c r="CD213" s="201">
        <f t="shared" si="636"/>
        <v>0</v>
      </c>
      <c r="CE213" s="201">
        <f t="shared" si="636"/>
        <v>0</v>
      </c>
      <c r="CF213" s="201">
        <f t="shared" si="636"/>
        <v>0</v>
      </c>
      <c r="CG213" s="201">
        <f t="shared" si="636"/>
        <v>0</v>
      </c>
      <c r="CH213" s="201">
        <f t="shared" si="636"/>
        <v>0</v>
      </c>
      <c r="CI213" s="201">
        <f t="shared" si="636"/>
        <v>0</v>
      </c>
      <c r="CJ213" s="201">
        <f t="shared" si="636"/>
        <v>0</v>
      </c>
      <c r="CK213" s="201">
        <f t="shared" si="636"/>
        <v>0</v>
      </c>
      <c r="CL213" s="201">
        <f t="shared" si="636"/>
        <v>0</v>
      </c>
      <c r="CM213" s="201">
        <f t="shared" si="636"/>
        <v>0</v>
      </c>
      <c r="CN213" s="201">
        <f t="shared" si="636"/>
        <v>0</v>
      </c>
      <c r="CO213" s="201">
        <f t="shared" si="636"/>
        <v>0</v>
      </c>
      <c r="CP213" s="201">
        <f t="shared" si="636"/>
        <v>0</v>
      </c>
      <c r="CQ213" s="201">
        <f t="shared" si="636"/>
        <v>0</v>
      </c>
      <c r="CR213" s="201">
        <f t="shared" si="636"/>
        <v>0</v>
      </c>
      <c r="CS213" s="201">
        <f t="shared" si="636"/>
        <v>0</v>
      </c>
      <c r="CT213" s="201">
        <f t="shared" si="636"/>
        <v>0</v>
      </c>
      <c r="CU213" s="201">
        <f t="shared" si="636"/>
        <v>0</v>
      </c>
      <c r="CV213" s="201">
        <f t="shared" si="636"/>
        <v>0</v>
      </c>
      <c r="CW213" s="201">
        <f t="shared" si="636"/>
        <v>0</v>
      </c>
      <c r="CX213" s="201">
        <f t="shared" si="636"/>
        <v>0</v>
      </c>
      <c r="CY213" s="201">
        <f t="shared" si="636"/>
        <v>0</v>
      </c>
      <c r="CZ213" s="201">
        <f t="shared" si="636"/>
        <v>0</v>
      </c>
      <c r="DA213" s="201">
        <f t="shared" si="636"/>
        <v>0</v>
      </c>
      <c r="DB213" s="201">
        <f t="shared" si="636"/>
        <v>0</v>
      </c>
      <c r="DC213" s="201">
        <f t="shared" si="636"/>
        <v>0</v>
      </c>
      <c r="DD213" s="201">
        <f t="shared" si="636"/>
        <v>0</v>
      </c>
      <c r="DE213" s="201">
        <f t="shared" si="636"/>
        <v>0</v>
      </c>
      <c r="DF213" s="201">
        <f t="shared" si="636"/>
        <v>0</v>
      </c>
      <c r="DG213" s="201">
        <f t="shared" si="636"/>
        <v>0</v>
      </c>
      <c r="DH213" s="201">
        <f t="shared" si="636"/>
        <v>0</v>
      </c>
      <c r="DI213" s="201">
        <f t="shared" si="636"/>
        <v>0</v>
      </c>
      <c r="DJ213" s="201">
        <f t="shared" si="636"/>
        <v>0</v>
      </c>
      <c r="DK213" s="201">
        <f t="shared" si="636"/>
        <v>0</v>
      </c>
      <c r="DL213" s="201">
        <f t="shared" si="636"/>
        <v>0</v>
      </c>
      <c r="DM213" s="201">
        <f t="shared" si="636"/>
        <v>0</v>
      </c>
      <c r="DN213" s="201">
        <f t="shared" si="636"/>
        <v>0</v>
      </c>
      <c r="DO213" s="201">
        <f t="shared" si="636"/>
        <v>0</v>
      </c>
      <c r="DP213" s="201">
        <f t="shared" si="636"/>
        <v>0</v>
      </c>
      <c r="DQ213" s="201">
        <f t="shared" si="636"/>
        <v>40</v>
      </c>
      <c r="DR213" s="201">
        <f t="shared" si="636"/>
        <v>1636521.6</v>
      </c>
      <c r="DS213" s="201">
        <f t="shared" si="636"/>
        <v>0</v>
      </c>
      <c r="DT213" s="201">
        <f t="shared" si="636"/>
        <v>0</v>
      </c>
      <c r="DU213" s="201">
        <f t="shared" si="636"/>
        <v>0</v>
      </c>
      <c r="DV213" s="201">
        <f t="shared" si="636"/>
        <v>0</v>
      </c>
      <c r="DW213" s="201">
        <f t="shared" si="636"/>
        <v>0</v>
      </c>
      <c r="DX213" s="201">
        <f t="shared" si="636"/>
        <v>0</v>
      </c>
      <c r="DY213" s="201">
        <f t="shared" si="636"/>
        <v>0</v>
      </c>
      <c r="DZ213" s="201">
        <f t="shared" si="636"/>
        <v>0</v>
      </c>
      <c r="EA213" s="201">
        <f t="shared" si="636"/>
        <v>0</v>
      </c>
      <c r="EB213" s="201">
        <f t="shared" si="636"/>
        <v>0</v>
      </c>
      <c r="EC213" s="201">
        <f t="shared" si="636"/>
        <v>0</v>
      </c>
      <c r="ED213" s="201">
        <f t="shared" si="636"/>
        <v>0</v>
      </c>
      <c r="EE213" s="201">
        <f t="shared" si="636"/>
        <v>0</v>
      </c>
      <c r="EF213" s="201">
        <f t="shared" si="636"/>
        <v>0</v>
      </c>
      <c r="EG213" s="201">
        <f t="shared" si="636"/>
        <v>0</v>
      </c>
      <c r="EH213" s="201">
        <f t="shared" si="636"/>
        <v>0</v>
      </c>
      <c r="EI213" s="201">
        <f t="shared" si="636"/>
        <v>0</v>
      </c>
      <c r="EJ213" s="201">
        <f t="shared" si="636"/>
        <v>0</v>
      </c>
      <c r="EK213" s="201">
        <f t="shared" si="636"/>
        <v>2657</v>
      </c>
      <c r="EL213" s="201">
        <f t="shared" si="636"/>
        <v>80634536.415999994</v>
      </c>
      <c r="EM213" s="201">
        <f t="shared" si="636"/>
        <v>0</v>
      </c>
      <c r="EN213" s="201">
        <f t="shared" ref="EN213:ER213" si="637">SUM(EN214:EN229)</f>
        <v>0</v>
      </c>
      <c r="EO213" s="201"/>
      <c r="EP213" s="201"/>
      <c r="EQ213" s="201">
        <f t="shared" si="637"/>
        <v>2697</v>
      </c>
      <c r="ER213" s="201">
        <f t="shared" si="637"/>
        <v>82271058.015999988</v>
      </c>
    </row>
    <row r="214" spans="1:148" s="10" customFormat="1" ht="45" customHeight="1" x14ac:dyDescent="0.25">
      <c r="A214" s="55"/>
      <c r="B214" s="55">
        <v>167</v>
      </c>
      <c r="C214" s="56" t="s">
        <v>559</v>
      </c>
      <c r="D214" s="157" t="s">
        <v>560</v>
      </c>
      <c r="E214" s="58">
        <v>13916</v>
      </c>
      <c r="F214" s="190">
        <v>1.98</v>
      </c>
      <c r="G214" s="60"/>
      <c r="H214" s="61">
        <v>1</v>
      </c>
      <c r="I214" s="61"/>
      <c r="J214" s="61"/>
      <c r="K214" s="62">
        <v>1.4</v>
      </c>
      <c r="L214" s="62">
        <v>1.68</v>
      </c>
      <c r="M214" s="62">
        <v>2.23</v>
      </c>
      <c r="N214" s="62">
        <v>2.57</v>
      </c>
      <c r="O214" s="153"/>
      <c r="P214" s="64">
        <f>O214*E214*F214*H214*K214*$P$10</f>
        <v>0</v>
      </c>
      <c r="Q214" s="153"/>
      <c r="R214" s="64">
        <f>Q214*E214*F214*H214*K214*$R$10</f>
        <v>0</v>
      </c>
      <c r="S214" s="153"/>
      <c r="T214" s="65">
        <f>S214*E214*F214*H214*K214*$T$10</f>
        <v>0</v>
      </c>
      <c r="U214" s="153"/>
      <c r="V214" s="64">
        <f>SUM(U214*E214*F214*H214*K214*$V$10)</f>
        <v>0</v>
      </c>
      <c r="W214" s="153"/>
      <c r="X214" s="65">
        <f>SUM(W214*E214*F214*H214*K214*$X$10)</f>
        <v>0</v>
      </c>
      <c r="Y214" s="153"/>
      <c r="Z214" s="64">
        <f>SUM(Y214*E214*F214*H214*K214*$Z$10)</f>
        <v>0</v>
      </c>
      <c r="AA214" s="153"/>
      <c r="AB214" s="64">
        <f>SUM(AA214*E214*F214*H214*K214*$AB$10)</f>
        <v>0</v>
      </c>
      <c r="AC214" s="64"/>
      <c r="AD214" s="64"/>
      <c r="AE214" s="153"/>
      <c r="AF214" s="64">
        <f>SUM(AE214*E214*F214*H214*K214*$AF$10)</f>
        <v>0</v>
      </c>
      <c r="AG214" s="153"/>
      <c r="AH214" s="64">
        <f>SUM(AG214*E214*F214*H214*L214*$AH$10)</f>
        <v>0</v>
      </c>
      <c r="AI214" s="153"/>
      <c r="AJ214" s="64">
        <f>SUM(AI214*E214*F214*H214*L214*$AJ$10)</f>
        <v>0</v>
      </c>
      <c r="AK214" s="153"/>
      <c r="AL214" s="64">
        <f>SUM(AK214*E214*F214*H214*K214*$AL$10)</f>
        <v>0</v>
      </c>
      <c r="AM214" s="158"/>
      <c r="AN214" s="65">
        <f>SUM(AM214*E214*F214*H214*K214*$AN$10)</f>
        <v>0</v>
      </c>
      <c r="AO214" s="153"/>
      <c r="AP214" s="64">
        <f>SUM(AO214*E214*F214*H214*K214*$AP$10)</f>
        <v>0</v>
      </c>
      <c r="AQ214" s="153"/>
      <c r="AR214" s="64">
        <f>SUM(AQ214*E214*F214*H214*K214*$AR$10)</f>
        <v>0</v>
      </c>
      <c r="AS214" s="153"/>
      <c r="AT214" s="64">
        <f>SUM(E214*F214*H214*K214*AS214*$AT$10)</f>
        <v>0</v>
      </c>
      <c r="AU214" s="153"/>
      <c r="AV214" s="64">
        <f>SUM(AU214*E214*F214*H214*K214*$AV$10)</f>
        <v>0</v>
      </c>
      <c r="AW214" s="153"/>
      <c r="AX214" s="64">
        <f>SUM(AW214*E214*F214*H214*K214*$AX$10)</f>
        <v>0</v>
      </c>
      <c r="AY214" s="153"/>
      <c r="AZ214" s="65">
        <f>SUM(AY214*E214*F214*H214*K214*$AZ$10)</f>
        <v>0</v>
      </c>
      <c r="BA214" s="153"/>
      <c r="BB214" s="64">
        <f>SUM(BA214*E214*F214*H214*K214*$BB$10)</f>
        <v>0</v>
      </c>
      <c r="BC214" s="153"/>
      <c r="BD214" s="64">
        <f>SUM(BC214*E214*F214*H214*K214*$BD$10)</f>
        <v>0</v>
      </c>
      <c r="BE214" s="153"/>
      <c r="BF214" s="64">
        <f>SUM(BE214*E214*F214*H214*K214*$BF$10)</f>
        <v>0</v>
      </c>
      <c r="BG214" s="153"/>
      <c r="BH214" s="64">
        <f>SUM(BG214*E214*F214*H214*K214*$BH$10)</f>
        <v>0</v>
      </c>
      <c r="BI214" s="153"/>
      <c r="BJ214" s="64">
        <f>BI214*E214*F214*H214*K214*$BJ$10</f>
        <v>0</v>
      </c>
      <c r="BK214" s="153"/>
      <c r="BL214" s="64">
        <f>BK214*E214*F214*H214*K214*$BL$10</f>
        <v>0</v>
      </c>
      <c r="BM214" s="153"/>
      <c r="BN214" s="64">
        <f>BM214*E214*F214*H214*K214*$BN$10</f>
        <v>0</v>
      </c>
      <c r="BO214" s="153"/>
      <c r="BP214" s="64">
        <f>SUM(BO214*E214*F214*H214*K214*$BP$10)</f>
        <v>0</v>
      </c>
      <c r="BQ214" s="153"/>
      <c r="BR214" s="64">
        <f>SUM(BQ214*E214*F214*H214*K214*$BR$10)</f>
        <v>0</v>
      </c>
      <c r="BS214" s="153"/>
      <c r="BT214" s="64">
        <f>SUM(BS214*E214*F214*H214*K214*$BT$10)</f>
        <v>0</v>
      </c>
      <c r="BU214" s="153"/>
      <c r="BV214" s="64">
        <f>SUM(BU214*E214*F214*H214*K214*$BV$10)</f>
        <v>0</v>
      </c>
      <c r="BW214" s="153"/>
      <c r="BX214" s="64">
        <f>SUM(BW214*E214*F214*H214*K214*$BX$10)</f>
        <v>0</v>
      </c>
      <c r="BY214" s="159"/>
      <c r="BZ214" s="68">
        <f>BY214*E214*F214*H214*K214*$BZ$10</f>
        <v>0</v>
      </c>
      <c r="CA214" s="153"/>
      <c r="CB214" s="64">
        <f>SUM(CA214*E214*F214*H214*K214*$CB$10)</f>
        <v>0</v>
      </c>
      <c r="CC214" s="153"/>
      <c r="CD214" s="64">
        <f>SUM(CC214*E214*F214*H214*K214*$CD$10)</f>
        <v>0</v>
      </c>
      <c r="CE214" s="153"/>
      <c r="CF214" s="64">
        <f>SUM(CE214*E214*F214*H214*K214*$CF$10)</f>
        <v>0</v>
      </c>
      <c r="CG214" s="153"/>
      <c r="CH214" s="64">
        <f>SUM(CG214*E214*F214*H214*K214*$CH$10)</f>
        <v>0</v>
      </c>
      <c r="CI214" s="153"/>
      <c r="CJ214" s="64">
        <f>CI214*E214*F214*H214*K214*$CJ$10</f>
        <v>0</v>
      </c>
      <c r="CK214" s="153"/>
      <c r="CL214" s="64">
        <f>SUM(CK214*E214*F214*H214*K214*$CL$10)</f>
        <v>0</v>
      </c>
      <c r="CM214" s="153"/>
      <c r="CN214" s="64">
        <f>SUM(CM214*E214*F214*H214*L214*$CN$10)</f>
        <v>0</v>
      </c>
      <c r="CO214" s="153"/>
      <c r="CP214" s="64">
        <f>SUM(CO214*E214*F214*H214*L214*$CP$10)</f>
        <v>0</v>
      </c>
      <c r="CQ214" s="153"/>
      <c r="CR214" s="64">
        <f>SUM(CQ214*E214*F214*H214*L214*$CR$10)</f>
        <v>0</v>
      </c>
      <c r="CS214" s="153"/>
      <c r="CT214" s="64">
        <f>SUM(CS214*E214*F214*H214*L214*$CT$10)</f>
        <v>0</v>
      </c>
      <c r="CU214" s="153"/>
      <c r="CV214" s="64">
        <f>SUM(CU214*E214*F214*H214*L214*$CV$10)</f>
        <v>0</v>
      </c>
      <c r="CW214" s="153"/>
      <c r="CX214" s="64">
        <f>SUM(CW214*E214*F214*H214*L214*$CX$10)</f>
        <v>0</v>
      </c>
      <c r="CY214" s="153"/>
      <c r="CZ214" s="64">
        <f>SUM(CY214*E214*F214*H214*L214*$CZ$10)</f>
        <v>0</v>
      </c>
      <c r="DA214" s="153"/>
      <c r="DB214" s="64">
        <f>SUM(DA214*E214*F214*H214*L214*$DB$10)</f>
        <v>0</v>
      </c>
      <c r="DC214" s="153"/>
      <c r="DD214" s="64">
        <f>SUM(DC214*E214*F214*H214*L214*$DD$10)</f>
        <v>0</v>
      </c>
      <c r="DE214" s="153"/>
      <c r="DF214" s="64">
        <f>SUM(DE214*E214*F214*H214*L214*$DF$10)</f>
        <v>0</v>
      </c>
      <c r="DG214" s="153"/>
      <c r="DH214" s="64">
        <f>SUM(DG214*E214*F214*H214*L214*$DH$10)</f>
        <v>0</v>
      </c>
      <c r="DI214" s="153"/>
      <c r="DJ214" s="64">
        <f>SUM(DI214*E214*F214*H214*L214*$DJ$10)</f>
        <v>0</v>
      </c>
      <c r="DK214" s="153"/>
      <c r="DL214" s="64">
        <f>SUM(DK214*E214*F214*H214*L214*$DL$10)</f>
        <v>0</v>
      </c>
      <c r="DM214" s="63"/>
      <c r="DN214" s="65">
        <f t="shared" ref="DN214:DN225" si="638">SUM(DM214*E214*F214*H214*L214*$DN$10)</f>
        <v>0</v>
      </c>
      <c r="DO214" s="153"/>
      <c r="DP214" s="64">
        <f>SUM(DO214*E214*F214*H214*L214*$DP$10)</f>
        <v>0</v>
      </c>
      <c r="DQ214" s="63">
        <v>20</v>
      </c>
      <c r="DR214" s="64">
        <f t="shared" ref="DR214:DR225" si="639">DQ214*E214*F214*H214*L214*$DR$10</f>
        <v>925803.64799999993</v>
      </c>
      <c r="DS214" s="153"/>
      <c r="DT214" s="64">
        <f>SUM(DS214*E214*F214*H214*L214*$DT$10)</f>
        <v>0</v>
      </c>
      <c r="DU214" s="153"/>
      <c r="DV214" s="64">
        <f>SUM(DU214*E214*F214*H214*L214*$DV$10)</f>
        <v>0</v>
      </c>
      <c r="DW214" s="153"/>
      <c r="DX214" s="64">
        <f>SUM(DW214*E214*F214*H214*M214*$DX$10)</f>
        <v>0</v>
      </c>
      <c r="DY214" s="153"/>
      <c r="DZ214" s="64">
        <f>SUM(DY214*E214*F214*H214*N214*$DZ$10)</f>
        <v>0</v>
      </c>
      <c r="EA214" s="153"/>
      <c r="EB214" s="64">
        <f>SUM(EA214*E214*F214*H214*K214*$EB$10)</f>
        <v>0</v>
      </c>
      <c r="EC214" s="153"/>
      <c r="ED214" s="64">
        <f>SUM(EC214*E214*F214*H214*K214*$ED$10)</f>
        <v>0</v>
      </c>
      <c r="EE214" s="153"/>
      <c r="EF214" s="64">
        <f>SUM(EE214*E214*F214*H214*K214*$EF$10)</f>
        <v>0</v>
      </c>
      <c r="EG214" s="153"/>
      <c r="EH214" s="64">
        <f>SUM(EG214*E214*F214*H214*K214*$EH$10)</f>
        <v>0</v>
      </c>
      <c r="EI214" s="63"/>
      <c r="EJ214" s="64">
        <f>EI214*E214*F214*H214*K214*$EJ$10</f>
        <v>0</v>
      </c>
      <c r="EK214" s="63">
        <v>400</v>
      </c>
      <c r="EL214" s="64">
        <f t="shared" ref="EL214:EL229" si="640">EK214*E214*F214*H214*K214*$EL$10</f>
        <v>15430060.799999999</v>
      </c>
      <c r="EM214" s="63"/>
      <c r="EN214" s="64"/>
      <c r="EO214" s="69"/>
      <c r="EP214" s="69"/>
      <c r="EQ214" s="70">
        <f t="shared" ref="EQ214:ER229" si="641">SUM(O214,Y214,Q214,S214,AA214,U214,W214,AE214,AG214,AI214,AK214,AM214,AS214,AU214,AW214,AQ214,CM214,CS214,CW214,CA214,CC214,DC214,DE214,DG214,DI214,DK214,DM214,DO214,AY214,AO214,BA214,BC214,BE214,BG214,BI214,BK214,BM214,BO214,BQ214,BS214,BU214,EE214,EG214,EA214,EC214,BW214,BY214,CU214,CO214,CQ214,CY214,DA214,CE214,CG214,CI214,CK214,DQ214,DS214,DU214,DW214,DY214,EI214,EK214,EM214)</f>
        <v>420</v>
      </c>
      <c r="ER214" s="70">
        <f t="shared" si="641"/>
        <v>16355864.447999999</v>
      </c>
    </row>
    <row r="215" spans="1:148" s="10" customFormat="1" ht="45" customHeight="1" x14ac:dyDescent="0.25">
      <c r="A215" s="55"/>
      <c r="B215" s="55">
        <v>168</v>
      </c>
      <c r="C215" s="56" t="s">
        <v>561</v>
      </c>
      <c r="D215" s="157" t="s">
        <v>562</v>
      </c>
      <c r="E215" s="58">
        <v>13916</v>
      </c>
      <c r="F215" s="190">
        <v>2.31</v>
      </c>
      <c r="G215" s="60"/>
      <c r="H215" s="61">
        <v>1</v>
      </c>
      <c r="I215" s="61"/>
      <c r="J215" s="61"/>
      <c r="K215" s="62">
        <v>1.4</v>
      </c>
      <c r="L215" s="62">
        <v>1.68</v>
      </c>
      <c r="M215" s="62">
        <v>2.23</v>
      </c>
      <c r="N215" s="62">
        <v>2.57</v>
      </c>
      <c r="O215" s="53"/>
      <c r="P215" s="64">
        <f>O215*E215*F215*H215*K215*$P$10</f>
        <v>0</v>
      </c>
      <c r="Q215" s="160"/>
      <c r="R215" s="64">
        <f>Q215*E215*F215*H215*K215*$R$10</f>
        <v>0</v>
      </c>
      <c r="S215" s="53"/>
      <c r="T215" s="65">
        <f>S215*E215*F215*H215*K215*$T$10</f>
        <v>0</v>
      </c>
      <c r="U215" s="53"/>
      <c r="V215" s="64">
        <f>SUM(U215*E215*F215*H215*K215*$V$10)</f>
        <v>0</v>
      </c>
      <c r="W215" s="53"/>
      <c r="X215" s="65">
        <f>SUM(W215*E215*F215*H215*K215*$X$10)</f>
        <v>0</v>
      </c>
      <c r="Y215" s="53"/>
      <c r="Z215" s="64">
        <f>SUM(Y215*E215*F215*H215*K215*$Z$10)</f>
        <v>0</v>
      </c>
      <c r="AA215" s="53"/>
      <c r="AB215" s="64">
        <f>SUM(AA215*E215*F215*H215*K215*$AB$10)</f>
        <v>0</v>
      </c>
      <c r="AC215" s="64"/>
      <c r="AD215" s="64"/>
      <c r="AE215" s="53"/>
      <c r="AF215" s="64">
        <f>SUM(AE215*E215*F215*H215*K215*$AF$10)</f>
        <v>0</v>
      </c>
      <c r="AG215" s="53"/>
      <c r="AH215" s="64">
        <f>SUM(AG215*E215*F215*H215*L215*$AH$10)</f>
        <v>0</v>
      </c>
      <c r="AI215" s="53"/>
      <c r="AJ215" s="64">
        <f>SUM(AI215*E215*F215*H215*L215*$AJ$10)</f>
        <v>0</v>
      </c>
      <c r="AK215" s="53"/>
      <c r="AL215" s="64">
        <f>SUM(AK215*E215*F215*H215*K215*$AL$10)</f>
        <v>0</v>
      </c>
      <c r="AM215" s="55"/>
      <c r="AN215" s="65">
        <f>SUM(AM215*E215*F215*H215*K215*$AN$10)</f>
        <v>0</v>
      </c>
      <c r="AO215" s="53"/>
      <c r="AP215" s="64">
        <f>SUM(AO215*E215*F215*H215*K215*$AP$10)</f>
        <v>0</v>
      </c>
      <c r="AQ215" s="53"/>
      <c r="AR215" s="64">
        <f>SUM(AQ215*E215*F215*H215*K215*$AR$10)</f>
        <v>0</v>
      </c>
      <c r="AS215" s="53"/>
      <c r="AT215" s="64">
        <f>SUM(E215*F215*H215*K215*AS215*$AT$10)</f>
        <v>0</v>
      </c>
      <c r="AU215" s="53"/>
      <c r="AV215" s="64">
        <f>SUM(AU215*E215*F215*H215*K215*$AV$10)</f>
        <v>0</v>
      </c>
      <c r="AW215" s="53"/>
      <c r="AX215" s="64">
        <f>SUM(AW215*E215*F215*H215*K215*$AX$10)</f>
        <v>0</v>
      </c>
      <c r="AY215" s="53"/>
      <c r="AZ215" s="65">
        <f>SUM(AY215*E215*F215*H215*K215*$AZ$10)</f>
        <v>0</v>
      </c>
      <c r="BA215" s="53"/>
      <c r="BB215" s="64">
        <f>SUM(BA215*E215*F215*H215*K215*$BB$10)</f>
        <v>0</v>
      </c>
      <c r="BC215" s="53"/>
      <c r="BD215" s="64">
        <f>SUM(BC215*E215*F215*H215*K215*$BD$10)</f>
        <v>0</v>
      </c>
      <c r="BE215" s="53"/>
      <c r="BF215" s="64">
        <f>SUM(BE215*E215*F215*H215*K215*$BF$10)</f>
        <v>0</v>
      </c>
      <c r="BG215" s="53"/>
      <c r="BH215" s="64">
        <f>SUM(BG215*E215*F215*H215*K215*$BH$10)</f>
        <v>0</v>
      </c>
      <c r="BI215" s="53"/>
      <c r="BJ215" s="64">
        <f>BI215*E215*F215*H215*K215*$BJ$10</f>
        <v>0</v>
      </c>
      <c r="BK215" s="53"/>
      <c r="BL215" s="64">
        <f>BK215*E215*F215*H215*K215*$BL$10</f>
        <v>0</v>
      </c>
      <c r="BM215" s="53"/>
      <c r="BN215" s="64">
        <f>BM215*E215*F215*H215*K215*$BN$10</f>
        <v>0</v>
      </c>
      <c r="BO215" s="53"/>
      <c r="BP215" s="64">
        <f>SUM(BO215*E215*F215*H215*K215*$BP$10)</f>
        <v>0</v>
      </c>
      <c r="BQ215" s="53"/>
      <c r="BR215" s="64">
        <f>SUM(BQ215*E215*F215*H215*K215*$BR$10)</f>
        <v>0</v>
      </c>
      <c r="BS215" s="53"/>
      <c r="BT215" s="64">
        <f>SUM(BS215*E215*F215*H215*K215*$BT$10)</f>
        <v>0</v>
      </c>
      <c r="BU215" s="53"/>
      <c r="BV215" s="64">
        <f>SUM(BU215*E215*F215*H215*K215*$BV$10)</f>
        <v>0</v>
      </c>
      <c r="BW215" s="53"/>
      <c r="BX215" s="64">
        <f>SUM(BW215*E215*F215*H215*K215*$BX$10)</f>
        <v>0</v>
      </c>
      <c r="BY215" s="161"/>
      <c r="BZ215" s="68">
        <f>BY215*E215*F215*H215*K215*$BZ$10</f>
        <v>0</v>
      </c>
      <c r="CA215" s="53"/>
      <c r="CB215" s="64">
        <f>SUM(CA215*E215*F215*H215*K215*$CB$10)</f>
        <v>0</v>
      </c>
      <c r="CC215" s="53"/>
      <c r="CD215" s="64">
        <f>SUM(CC215*E215*F215*H215*K215*$CD$10)</f>
        <v>0</v>
      </c>
      <c r="CE215" s="53"/>
      <c r="CF215" s="64">
        <f>SUM(CE215*E215*F215*H215*K215*$CF$10)</f>
        <v>0</v>
      </c>
      <c r="CG215" s="53"/>
      <c r="CH215" s="64">
        <f>SUM(CG215*E215*F215*H215*K215*$CH$10)</f>
        <v>0</v>
      </c>
      <c r="CI215" s="53"/>
      <c r="CJ215" s="64">
        <f>CI215*E215*F215*H215*K215*$CJ$10</f>
        <v>0</v>
      </c>
      <c r="CK215" s="53"/>
      <c r="CL215" s="64">
        <f>SUM(CK215*E215*F215*H215*K215*$CL$10)</f>
        <v>0</v>
      </c>
      <c r="CM215" s="53"/>
      <c r="CN215" s="64">
        <f>SUM(CM215*E215*F215*H215*L215*$CN$10)</f>
        <v>0</v>
      </c>
      <c r="CO215" s="53"/>
      <c r="CP215" s="64">
        <f>SUM(CO215*E215*F215*H215*L215*$CP$10)</f>
        <v>0</v>
      </c>
      <c r="CQ215" s="53"/>
      <c r="CR215" s="64">
        <f>SUM(CQ215*E215*F215*H215*L215*$CR$10)</f>
        <v>0</v>
      </c>
      <c r="CS215" s="53"/>
      <c r="CT215" s="64">
        <f>SUM(CS215*E215*F215*H215*L215*$CT$10)</f>
        <v>0</v>
      </c>
      <c r="CU215" s="53"/>
      <c r="CV215" s="64">
        <f>SUM(CU215*E215*F215*H215*L215*$CV$10)</f>
        <v>0</v>
      </c>
      <c r="CW215" s="53"/>
      <c r="CX215" s="64">
        <f>SUM(CW215*E215*F215*H215*L215*$CX$10)</f>
        <v>0</v>
      </c>
      <c r="CY215" s="53"/>
      <c r="CZ215" s="64">
        <f>SUM(CY215*E215*F215*H215*L215*$CZ$10)</f>
        <v>0</v>
      </c>
      <c r="DA215" s="53"/>
      <c r="DB215" s="64">
        <f>SUM(DA215*E215*F215*H215*L215*$DB$10)</f>
        <v>0</v>
      </c>
      <c r="DC215" s="53"/>
      <c r="DD215" s="64">
        <f>SUM(DC215*E215*F215*H215*L215*$DD$10)</f>
        <v>0</v>
      </c>
      <c r="DE215" s="53"/>
      <c r="DF215" s="64">
        <f>SUM(DE215*E215*F215*H215*L215*$DF$10)</f>
        <v>0</v>
      </c>
      <c r="DG215" s="53"/>
      <c r="DH215" s="64">
        <f>SUM(DG215*E215*F215*H215*L215*$DH$10)</f>
        <v>0</v>
      </c>
      <c r="DI215" s="53"/>
      <c r="DJ215" s="64">
        <f>SUM(DI215*E215*F215*H215*L215*$DJ$10)</f>
        <v>0</v>
      </c>
      <c r="DK215" s="53"/>
      <c r="DL215" s="64">
        <f>SUM(DK215*E215*F215*H215*L215*$DL$10)</f>
        <v>0</v>
      </c>
      <c r="DM215" s="63"/>
      <c r="DN215" s="65">
        <f t="shared" si="638"/>
        <v>0</v>
      </c>
      <c r="DO215" s="53"/>
      <c r="DP215" s="64">
        <f>SUM(DO215*E215*F215*H215*L215*$DP$10)</f>
        <v>0</v>
      </c>
      <c r="DQ215" s="63"/>
      <c r="DR215" s="64">
        <f t="shared" si="639"/>
        <v>0</v>
      </c>
      <c r="DS215" s="53"/>
      <c r="DT215" s="64">
        <f>SUM(DS215*E215*F215*H215*L215*$DT$10)</f>
        <v>0</v>
      </c>
      <c r="DU215" s="53"/>
      <c r="DV215" s="64">
        <f>SUM(DU215*E215*F215*H215*L215*$DV$10)</f>
        <v>0</v>
      </c>
      <c r="DW215" s="53"/>
      <c r="DX215" s="64">
        <f>SUM(DW215*E215*F215*H215*M215*$DX$10)</f>
        <v>0</v>
      </c>
      <c r="DY215" s="53"/>
      <c r="DZ215" s="64">
        <f>SUM(DY215*E215*F215*H215*N215*$DZ$10)</f>
        <v>0</v>
      </c>
      <c r="EA215" s="53"/>
      <c r="EB215" s="64">
        <f>SUM(EA215*E215*F215*H215*K215*$EB$10)</f>
        <v>0</v>
      </c>
      <c r="EC215" s="53"/>
      <c r="ED215" s="64">
        <f>SUM(EC215*E215*F215*H215*K215*$ED$10)</f>
        <v>0</v>
      </c>
      <c r="EE215" s="53"/>
      <c r="EF215" s="64">
        <f>SUM(EE215*E215*F215*H215*K215*$EF$10)</f>
        <v>0</v>
      </c>
      <c r="EG215" s="53"/>
      <c r="EH215" s="64">
        <f>SUM(EG215*E215*F215*H215*K215*$EH$10)</f>
        <v>0</v>
      </c>
      <c r="EI215" s="63"/>
      <c r="EJ215" s="64">
        <f>EI215*E215*F215*H215*K215*$EJ$10</f>
        <v>0</v>
      </c>
      <c r="EK215" s="63">
        <v>77</v>
      </c>
      <c r="EL215" s="64">
        <f t="shared" si="640"/>
        <v>3465334.4879999999</v>
      </c>
      <c r="EM215" s="63"/>
      <c r="EN215" s="64"/>
      <c r="EO215" s="69"/>
      <c r="EP215" s="69"/>
      <c r="EQ215" s="70">
        <f t="shared" si="641"/>
        <v>77</v>
      </c>
      <c r="ER215" s="70">
        <f t="shared" si="641"/>
        <v>3465334.4879999999</v>
      </c>
    </row>
    <row r="216" spans="1:148" s="10" customFormat="1" ht="60" customHeight="1" x14ac:dyDescent="0.25">
      <c r="A216" s="55"/>
      <c r="B216" s="55">
        <v>169</v>
      </c>
      <c r="C216" s="56" t="s">
        <v>563</v>
      </c>
      <c r="D216" s="157" t="s">
        <v>564</v>
      </c>
      <c r="E216" s="58">
        <v>13916</v>
      </c>
      <c r="F216" s="59">
        <v>1.52</v>
      </c>
      <c r="G216" s="60"/>
      <c r="H216" s="61">
        <v>1</v>
      </c>
      <c r="I216" s="61"/>
      <c r="J216" s="61"/>
      <c r="K216" s="62">
        <v>1.4</v>
      </c>
      <c r="L216" s="62">
        <v>1.68</v>
      </c>
      <c r="M216" s="62">
        <v>2.23</v>
      </c>
      <c r="N216" s="62">
        <v>2.57</v>
      </c>
      <c r="O216" s="53"/>
      <c r="P216" s="64">
        <f>O216*E216*F216*H216*K216*$P$10</f>
        <v>0</v>
      </c>
      <c r="Q216" s="160"/>
      <c r="R216" s="64">
        <f>Q216*E216*F216*H216*K216*$R$10</f>
        <v>0</v>
      </c>
      <c r="S216" s="53"/>
      <c r="T216" s="65">
        <f>S216*E216*F216*H216*K216*$T$10</f>
        <v>0</v>
      </c>
      <c r="U216" s="53"/>
      <c r="V216" s="64">
        <f>SUM(U216*E216*F216*H216*K216*$V$10)</f>
        <v>0</v>
      </c>
      <c r="W216" s="53"/>
      <c r="X216" s="65">
        <f>SUM(W216*E216*F216*H216*K216*$X$10)</f>
        <v>0</v>
      </c>
      <c r="Y216" s="53"/>
      <c r="Z216" s="64">
        <f>SUM(Y216*E216*F216*H216*K216*$Z$10)</f>
        <v>0</v>
      </c>
      <c r="AA216" s="53"/>
      <c r="AB216" s="64">
        <f>SUM(AA216*E216*F216*H216*K216*$AB$10)</f>
        <v>0</v>
      </c>
      <c r="AC216" s="64"/>
      <c r="AD216" s="64"/>
      <c r="AE216" s="53"/>
      <c r="AF216" s="64">
        <f>SUM(AE216*E216*F216*H216*K216*$AF$10)</f>
        <v>0</v>
      </c>
      <c r="AG216" s="53"/>
      <c r="AH216" s="64">
        <f>SUM(AG216*E216*F216*H216*L216*$AH$10)</f>
        <v>0</v>
      </c>
      <c r="AI216" s="53"/>
      <c r="AJ216" s="64">
        <f>SUM(AI216*E216*F216*H216*L216*$AJ$10)</f>
        <v>0</v>
      </c>
      <c r="AK216" s="53"/>
      <c r="AL216" s="64">
        <f>SUM(AK216*E216*F216*H216*K216*$AL$10)</f>
        <v>0</v>
      </c>
      <c r="AM216" s="55"/>
      <c r="AN216" s="65">
        <f>SUM(AM216*E216*F216*H216*K216*$AN$10)</f>
        <v>0</v>
      </c>
      <c r="AO216" s="53"/>
      <c r="AP216" s="64">
        <f>SUM(AO216*E216*F216*H216*K216*$AP$10)</f>
        <v>0</v>
      </c>
      <c r="AQ216" s="53"/>
      <c r="AR216" s="64">
        <f>SUM(AQ216*E216*F216*H216*K216*$AR$10)</f>
        <v>0</v>
      </c>
      <c r="AS216" s="53"/>
      <c r="AT216" s="64">
        <f>SUM(E216*F216*H216*K216*AS216*$AT$10)</f>
        <v>0</v>
      </c>
      <c r="AU216" s="53"/>
      <c r="AV216" s="64">
        <f>SUM(AU216*E216*F216*H216*K216*$AV$10)</f>
        <v>0</v>
      </c>
      <c r="AW216" s="53"/>
      <c r="AX216" s="64">
        <f>SUM(AW216*E216*F216*H216*K216*$AX$10)</f>
        <v>0</v>
      </c>
      <c r="AY216" s="53"/>
      <c r="AZ216" s="65">
        <f>SUM(AY216*E216*F216*H216*K216*$AZ$10)</f>
        <v>0</v>
      </c>
      <c r="BA216" s="53"/>
      <c r="BB216" s="64">
        <f>SUM(BA216*E216*F216*H216*K216*$BB$10)</f>
        <v>0</v>
      </c>
      <c r="BC216" s="53"/>
      <c r="BD216" s="64">
        <f>SUM(BC216*E216*F216*H216*K216*$BD$10)</f>
        <v>0</v>
      </c>
      <c r="BE216" s="53"/>
      <c r="BF216" s="64">
        <f>SUM(BE216*E216*F216*H216*K216*$BF$10)</f>
        <v>0</v>
      </c>
      <c r="BG216" s="53"/>
      <c r="BH216" s="64">
        <f>SUM(BG216*E216*F216*H216*K216*$BH$10)</f>
        <v>0</v>
      </c>
      <c r="BI216" s="53"/>
      <c r="BJ216" s="64">
        <f>BI216*E216*F216*H216*K216*$BJ$10</f>
        <v>0</v>
      </c>
      <c r="BK216" s="53"/>
      <c r="BL216" s="64">
        <f>BK216*E216*F216*H216*K216*$BL$10</f>
        <v>0</v>
      </c>
      <c r="BM216" s="53"/>
      <c r="BN216" s="64">
        <f>BM216*E216*F216*H216*K216*$BN$10</f>
        <v>0</v>
      </c>
      <c r="BO216" s="53"/>
      <c r="BP216" s="64">
        <f>SUM(BO216*E216*F216*H216*K216*$BP$10)</f>
        <v>0</v>
      </c>
      <c r="BQ216" s="53"/>
      <c r="BR216" s="64">
        <f>SUM(BQ216*E216*F216*H216*K216*$BR$10)</f>
        <v>0</v>
      </c>
      <c r="BS216" s="53"/>
      <c r="BT216" s="64">
        <f>SUM(BS216*E216*F216*H216*K216*$BT$10)</f>
        <v>0</v>
      </c>
      <c r="BU216" s="53"/>
      <c r="BV216" s="64">
        <f>SUM(BU216*E216*F216*H216*K216*$BV$10)</f>
        <v>0</v>
      </c>
      <c r="BW216" s="53"/>
      <c r="BX216" s="64">
        <f>SUM(BW216*E216*F216*H216*K216*$BX$10)</f>
        <v>0</v>
      </c>
      <c r="BY216" s="161"/>
      <c r="BZ216" s="68">
        <f>BY216*E216*F216*H216*K216*$BZ$10</f>
        <v>0</v>
      </c>
      <c r="CA216" s="53"/>
      <c r="CB216" s="64">
        <f>SUM(CA216*E216*F216*H216*K216*$CB$10)</f>
        <v>0</v>
      </c>
      <c r="CC216" s="53"/>
      <c r="CD216" s="64">
        <f>SUM(CC216*E216*F216*H216*K216*$CD$10)</f>
        <v>0</v>
      </c>
      <c r="CE216" s="53"/>
      <c r="CF216" s="64">
        <f>SUM(CE216*E216*F216*H216*K216*$CF$10)</f>
        <v>0</v>
      </c>
      <c r="CG216" s="53"/>
      <c r="CH216" s="64">
        <f>SUM(CG216*E216*F216*H216*K216*$CH$10)</f>
        <v>0</v>
      </c>
      <c r="CI216" s="53"/>
      <c r="CJ216" s="64">
        <f>CI216*E216*F216*H216*K216*$CJ$10</f>
        <v>0</v>
      </c>
      <c r="CK216" s="53"/>
      <c r="CL216" s="64">
        <f>SUM(CK216*E216*F216*H216*K216*$CL$10)</f>
        <v>0</v>
      </c>
      <c r="CM216" s="53"/>
      <c r="CN216" s="64">
        <f>SUM(CM216*E216*F216*H216*L216*$CN$10)</f>
        <v>0</v>
      </c>
      <c r="CO216" s="53"/>
      <c r="CP216" s="64">
        <f>SUM(CO216*E216*F216*H216*L216*$CP$10)</f>
        <v>0</v>
      </c>
      <c r="CQ216" s="53"/>
      <c r="CR216" s="64">
        <f>SUM(CQ216*E216*F216*H216*L216*$CR$10)</f>
        <v>0</v>
      </c>
      <c r="CS216" s="53"/>
      <c r="CT216" s="64">
        <f>SUM(CS216*E216*F216*H216*L216*$CT$10)</f>
        <v>0</v>
      </c>
      <c r="CU216" s="53"/>
      <c r="CV216" s="64">
        <f>SUM(CU216*E216*F216*H216*L216*$CV$10)</f>
        <v>0</v>
      </c>
      <c r="CW216" s="53"/>
      <c r="CX216" s="64">
        <f>SUM(CW216*E216*F216*H216*L216*$CX$10)</f>
        <v>0</v>
      </c>
      <c r="CY216" s="53"/>
      <c r="CZ216" s="64">
        <f>SUM(CY216*E216*F216*H216*L216*$CZ$10)</f>
        <v>0</v>
      </c>
      <c r="DA216" s="53"/>
      <c r="DB216" s="64">
        <f>SUM(DA216*E216*F216*H216*L216*$DB$10)</f>
        <v>0</v>
      </c>
      <c r="DC216" s="53"/>
      <c r="DD216" s="64">
        <f>SUM(DC216*E216*F216*H216*L216*$DD$10)</f>
        <v>0</v>
      </c>
      <c r="DE216" s="53"/>
      <c r="DF216" s="64">
        <f>SUM(DE216*E216*F216*H216*L216*$DF$10)</f>
        <v>0</v>
      </c>
      <c r="DG216" s="53"/>
      <c r="DH216" s="64">
        <f>SUM(DG216*E216*F216*H216*L216*$DH$10)</f>
        <v>0</v>
      </c>
      <c r="DI216" s="53"/>
      <c r="DJ216" s="64">
        <f>SUM(DI216*E216*F216*H216*L216*$DJ$10)</f>
        <v>0</v>
      </c>
      <c r="DK216" s="53"/>
      <c r="DL216" s="64">
        <f>SUM(DK216*E216*F216*H216*L216*$DL$10)</f>
        <v>0</v>
      </c>
      <c r="DM216" s="63"/>
      <c r="DN216" s="65">
        <f t="shared" si="638"/>
        <v>0</v>
      </c>
      <c r="DO216" s="53"/>
      <c r="DP216" s="64">
        <f>SUM(DO216*E216*F216*H216*L216*$DP$10)</f>
        <v>0</v>
      </c>
      <c r="DQ216" s="63">
        <v>20</v>
      </c>
      <c r="DR216" s="64">
        <f t="shared" si="639"/>
        <v>710717.95200000005</v>
      </c>
      <c r="DS216" s="53"/>
      <c r="DT216" s="64">
        <f>SUM(DS216*E216*F216*H216*L216*$DT$10)</f>
        <v>0</v>
      </c>
      <c r="DU216" s="53"/>
      <c r="DV216" s="64">
        <f>SUM(DU216*E216*F216*H216*L216*$DV$10)</f>
        <v>0</v>
      </c>
      <c r="DW216" s="53"/>
      <c r="DX216" s="64">
        <f>SUM(DW216*E216*F216*H216*M216*$DX$10)</f>
        <v>0</v>
      </c>
      <c r="DY216" s="53"/>
      <c r="DZ216" s="64">
        <f>SUM(DY216*E216*F216*H216*N216*$DZ$10)</f>
        <v>0</v>
      </c>
      <c r="EA216" s="53"/>
      <c r="EB216" s="64">
        <f>SUM(EA216*E216*F216*H216*K216*$EB$10)</f>
        <v>0</v>
      </c>
      <c r="EC216" s="53"/>
      <c r="ED216" s="64">
        <f>SUM(EC216*E216*F216*H216*K216*$ED$10)</f>
        <v>0</v>
      </c>
      <c r="EE216" s="53"/>
      <c r="EF216" s="64">
        <f>SUM(EE216*E216*F216*H216*K216*$EF$10)</f>
        <v>0</v>
      </c>
      <c r="EG216" s="53"/>
      <c r="EH216" s="64">
        <f>SUM(EG216*E216*F216*H216*K216*$EH$10)</f>
        <v>0</v>
      </c>
      <c r="EI216" s="63"/>
      <c r="EJ216" s="64">
        <f>EI216*E216*F216*H216*K216*$EJ$10</f>
        <v>0</v>
      </c>
      <c r="EK216" s="63">
        <v>1300</v>
      </c>
      <c r="EL216" s="64">
        <f t="shared" si="640"/>
        <v>38497222.399999999</v>
      </c>
      <c r="EM216" s="63"/>
      <c r="EN216" s="64"/>
      <c r="EO216" s="69"/>
      <c r="EP216" s="69"/>
      <c r="EQ216" s="70">
        <f t="shared" si="641"/>
        <v>1320</v>
      </c>
      <c r="ER216" s="70">
        <f t="shared" si="641"/>
        <v>39207940.351999998</v>
      </c>
    </row>
    <row r="217" spans="1:148" s="10" customFormat="1" ht="60" customHeight="1" x14ac:dyDescent="0.25">
      <c r="A217" s="55"/>
      <c r="B217" s="55">
        <v>170</v>
      </c>
      <c r="C217" s="56" t="s">
        <v>565</v>
      </c>
      <c r="D217" s="157" t="s">
        <v>566</v>
      </c>
      <c r="E217" s="58">
        <v>13916</v>
      </c>
      <c r="F217" s="59">
        <v>1.82</v>
      </c>
      <c r="G217" s="60"/>
      <c r="H217" s="61">
        <v>1</v>
      </c>
      <c r="I217" s="61"/>
      <c r="J217" s="61"/>
      <c r="K217" s="62">
        <v>1.4</v>
      </c>
      <c r="L217" s="62">
        <v>1.68</v>
      </c>
      <c r="M217" s="62">
        <v>2.23</v>
      </c>
      <c r="N217" s="62">
        <v>2.57</v>
      </c>
      <c r="O217" s="53"/>
      <c r="P217" s="64">
        <f>O217*E217*F217*H217*K217*$P$10</f>
        <v>0</v>
      </c>
      <c r="Q217" s="160"/>
      <c r="R217" s="64">
        <f>Q217*E217*F217*H217*K217*$R$10</f>
        <v>0</v>
      </c>
      <c r="S217" s="53"/>
      <c r="T217" s="65">
        <f>S217*E217*F217*H217*K217*$T$10</f>
        <v>0</v>
      </c>
      <c r="U217" s="53"/>
      <c r="V217" s="64">
        <f>SUM(U217*E217*F217*H217*K217*$V$10)</f>
        <v>0</v>
      </c>
      <c r="W217" s="53"/>
      <c r="X217" s="65">
        <f>SUM(W217*E217*F217*H217*K217*$X$10)</f>
        <v>0</v>
      </c>
      <c r="Y217" s="53"/>
      <c r="Z217" s="64">
        <f>SUM(Y217*E217*F217*H217*K217*$Z$10)</f>
        <v>0</v>
      </c>
      <c r="AA217" s="53"/>
      <c r="AB217" s="64">
        <f>SUM(AA217*E217*F217*H217*K217*$AB$10)</f>
        <v>0</v>
      </c>
      <c r="AC217" s="64"/>
      <c r="AD217" s="64"/>
      <c r="AE217" s="53"/>
      <c r="AF217" s="64">
        <f>SUM(AE217*E217*F217*H217*K217*$AF$10)</f>
        <v>0</v>
      </c>
      <c r="AG217" s="53"/>
      <c r="AH217" s="64">
        <f>SUM(AG217*E217*F217*H217*L217*$AH$10)</f>
        <v>0</v>
      </c>
      <c r="AI217" s="53"/>
      <c r="AJ217" s="64">
        <f>SUM(AI217*E217*F217*H217*L217*$AJ$10)</f>
        <v>0</v>
      </c>
      <c r="AK217" s="53"/>
      <c r="AL217" s="64">
        <f>SUM(AK217*E217*F217*H217*K217*$AL$10)</f>
        <v>0</v>
      </c>
      <c r="AM217" s="55"/>
      <c r="AN217" s="65">
        <f>SUM(AM217*E217*F217*H217*K217*$AN$10)</f>
        <v>0</v>
      </c>
      <c r="AO217" s="53"/>
      <c r="AP217" s="64">
        <f>SUM(AO217*E217*F217*H217*K217*$AP$10)</f>
        <v>0</v>
      </c>
      <c r="AQ217" s="53"/>
      <c r="AR217" s="64">
        <f>SUM(AQ217*E217*F217*H217*K217*$AR$10)</f>
        <v>0</v>
      </c>
      <c r="AS217" s="53"/>
      <c r="AT217" s="64">
        <f>SUM(E217*F217*H217*K217*AS217*$AT$10)</f>
        <v>0</v>
      </c>
      <c r="AU217" s="53"/>
      <c r="AV217" s="64">
        <f>SUM(AU217*E217*F217*H217*K217*$AV$10)</f>
        <v>0</v>
      </c>
      <c r="AW217" s="53"/>
      <c r="AX217" s="64">
        <f>SUM(AW217*E217*F217*H217*K217*$AX$10)</f>
        <v>0</v>
      </c>
      <c r="AY217" s="53"/>
      <c r="AZ217" s="65">
        <f>SUM(AY217*E217*F217*H217*K217*$AZ$10)</f>
        <v>0</v>
      </c>
      <c r="BA217" s="53"/>
      <c r="BB217" s="64">
        <f>SUM(BA217*E217*F217*H217*K217*$BB$10)</f>
        <v>0</v>
      </c>
      <c r="BC217" s="53"/>
      <c r="BD217" s="64">
        <f>SUM(BC217*E217*F217*H217*K217*$BD$10)</f>
        <v>0</v>
      </c>
      <c r="BE217" s="53"/>
      <c r="BF217" s="64">
        <f>SUM(BE217*E217*F217*H217*K217*$BF$10)</f>
        <v>0</v>
      </c>
      <c r="BG217" s="53"/>
      <c r="BH217" s="64">
        <f>SUM(BG217*E217*F217*H217*K217*$BH$10)</f>
        <v>0</v>
      </c>
      <c r="BI217" s="53"/>
      <c r="BJ217" s="64">
        <f>BI217*E217*F217*H217*K217*$BJ$10</f>
        <v>0</v>
      </c>
      <c r="BK217" s="53"/>
      <c r="BL217" s="64">
        <f>BK217*E217*F217*H217*K217*$BL$10</f>
        <v>0</v>
      </c>
      <c r="BM217" s="53"/>
      <c r="BN217" s="64">
        <f>BM217*E217*F217*H217*K217*$BN$10</f>
        <v>0</v>
      </c>
      <c r="BO217" s="53"/>
      <c r="BP217" s="64">
        <f>SUM(BO217*E217*F217*H217*K217*$BP$10)</f>
        <v>0</v>
      </c>
      <c r="BQ217" s="53"/>
      <c r="BR217" s="64">
        <f>SUM(BQ217*E217*F217*H217*K217*$BR$10)</f>
        <v>0</v>
      </c>
      <c r="BS217" s="53"/>
      <c r="BT217" s="64">
        <f>SUM(BS217*E217*F217*H217*K217*$BT$10)</f>
        <v>0</v>
      </c>
      <c r="BU217" s="53"/>
      <c r="BV217" s="64">
        <f>SUM(BU217*E217*F217*H217*K217*$BV$10)</f>
        <v>0</v>
      </c>
      <c r="BW217" s="53"/>
      <c r="BX217" s="64">
        <f>SUM(BW217*E217*F217*H217*K217*$BX$10)</f>
        <v>0</v>
      </c>
      <c r="BY217" s="161"/>
      <c r="BZ217" s="68">
        <f>BY217*E217*F217*H217*K217*$BZ$10</f>
        <v>0</v>
      </c>
      <c r="CA217" s="53"/>
      <c r="CB217" s="64">
        <f>SUM(CA217*E217*F217*H217*K217*$CB$10)</f>
        <v>0</v>
      </c>
      <c r="CC217" s="53"/>
      <c r="CD217" s="64">
        <f>SUM(CC217*E217*F217*H217*K217*$CD$10)</f>
        <v>0</v>
      </c>
      <c r="CE217" s="53"/>
      <c r="CF217" s="64">
        <f>SUM(CE217*E217*F217*H217*K217*$CF$10)</f>
        <v>0</v>
      </c>
      <c r="CG217" s="53"/>
      <c r="CH217" s="64">
        <f>SUM(CG217*E217*F217*H217*K217*$CH$10)</f>
        <v>0</v>
      </c>
      <c r="CI217" s="53"/>
      <c r="CJ217" s="64">
        <f>CI217*E217*F217*H217*K217*$CJ$10</f>
        <v>0</v>
      </c>
      <c r="CK217" s="53"/>
      <c r="CL217" s="64">
        <f>SUM(CK217*E217*F217*H217*K217*$CL$10)</f>
        <v>0</v>
      </c>
      <c r="CM217" s="53"/>
      <c r="CN217" s="64">
        <f>SUM(CM217*E217*F217*H217*L217*$CN$10)</f>
        <v>0</v>
      </c>
      <c r="CO217" s="53"/>
      <c r="CP217" s="64">
        <f>SUM(CO217*E217*F217*H217*L217*$CP$10)</f>
        <v>0</v>
      </c>
      <c r="CQ217" s="53"/>
      <c r="CR217" s="64">
        <f>SUM(CQ217*E217*F217*H217*L217*$CR$10)</f>
        <v>0</v>
      </c>
      <c r="CS217" s="53"/>
      <c r="CT217" s="64">
        <f>SUM(CS217*E217*F217*H217*L217*$CT$10)</f>
        <v>0</v>
      </c>
      <c r="CU217" s="53"/>
      <c r="CV217" s="64">
        <f>SUM(CU217*E217*F217*H217*L217*$CV$10)</f>
        <v>0</v>
      </c>
      <c r="CW217" s="53"/>
      <c r="CX217" s="64">
        <f>SUM(CW217*E217*F217*H217*L217*$CX$10)</f>
        <v>0</v>
      </c>
      <c r="CY217" s="53"/>
      <c r="CZ217" s="64">
        <f>SUM(CY217*E217*F217*H217*L217*$CZ$10)</f>
        <v>0</v>
      </c>
      <c r="DA217" s="53"/>
      <c r="DB217" s="64">
        <f>SUM(DA217*E217*F217*H217*L217*$DB$10)</f>
        <v>0</v>
      </c>
      <c r="DC217" s="53"/>
      <c r="DD217" s="64">
        <f>SUM(DC217*E217*F217*H217*L217*$DD$10)</f>
        <v>0</v>
      </c>
      <c r="DE217" s="53"/>
      <c r="DF217" s="64">
        <f>SUM(DE217*E217*F217*H217*L217*$DF$10)</f>
        <v>0</v>
      </c>
      <c r="DG217" s="53"/>
      <c r="DH217" s="64">
        <f>SUM(DG217*E217*F217*H217*L217*$DH$10)</f>
        <v>0</v>
      </c>
      <c r="DI217" s="53"/>
      <c r="DJ217" s="64">
        <f>SUM(DI217*E217*F217*H217*L217*$DJ$10)</f>
        <v>0</v>
      </c>
      <c r="DK217" s="53"/>
      <c r="DL217" s="64">
        <f>SUM(DK217*E217*F217*H217*L217*$DL$10)</f>
        <v>0</v>
      </c>
      <c r="DM217" s="63"/>
      <c r="DN217" s="65">
        <f t="shared" si="638"/>
        <v>0</v>
      </c>
      <c r="DO217" s="53"/>
      <c r="DP217" s="64">
        <f>SUM(DO217*E217*F217*H217*L217*$DP$10)</f>
        <v>0</v>
      </c>
      <c r="DQ217" s="53"/>
      <c r="DR217" s="64">
        <f t="shared" si="639"/>
        <v>0</v>
      </c>
      <c r="DS217" s="53"/>
      <c r="DT217" s="64">
        <f>SUM(DS217*E217*F217*H217*L217*$DT$10)</f>
        <v>0</v>
      </c>
      <c r="DU217" s="53"/>
      <c r="DV217" s="64">
        <f>SUM(DU217*E217*F217*H217*L217*$DV$10)</f>
        <v>0</v>
      </c>
      <c r="DW217" s="53"/>
      <c r="DX217" s="64">
        <f>SUM(DW217*E217*F217*H217*M217*$DX$10)</f>
        <v>0</v>
      </c>
      <c r="DY217" s="53"/>
      <c r="DZ217" s="64">
        <f>SUM(DY217*E217*F217*H217*N217*$DZ$10)</f>
        <v>0</v>
      </c>
      <c r="EA217" s="53"/>
      <c r="EB217" s="64">
        <f>SUM(EA217*E217*F217*H217*K217*$EB$10)</f>
        <v>0</v>
      </c>
      <c r="EC217" s="53"/>
      <c r="ED217" s="64">
        <f>SUM(EC217*E217*F217*H217*K217*$ED$10)</f>
        <v>0</v>
      </c>
      <c r="EE217" s="53"/>
      <c r="EF217" s="64">
        <f>SUM(EE217*E217*F217*H217*K217*$EF$10)</f>
        <v>0</v>
      </c>
      <c r="EG217" s="53"/>
      <c r="EH217" s="64">
        <f>SUM(EG217*E217*F217*H217*K217*$EH$10)</f>
        <v>0</v>
      </c>
      <c r="EI217" s="63"/>
      <c r="EJ217" s="64">
        <f>EI217*E217*F217*H217*K217*$EJ$10</f>
        <v>0</v>
      </c>
      <c r="EK217" s="63">
        <v>400</v>
      </c>
      <c r="EL217" s="64">
        <f t="shared" si="640"/>
        <v>14183187.199999999</v>
      </c>
      <c r="EM217" s="63"/>
      <c r="EN217" s="64"/>
      <c r="EO217" s="69"/>
      <c r="EP217" s="69"/>
      <c r="EQ217" s="70">
        <f t="shared" si="641"/>
        <v>400</v>
      </c>
      <c r="ER217" s="70">
        <f t="shared" si="641"/>
        <v>14183187.199999999</v>
      </c>
    </row>
    <row r="218" spans="1:148" s="10" customFormat="1" ht="30" customHeight="1" x14ac:dyDescent="0.25">
      <c r="A218" s="55"/>
      <c r="B218" s="55">
        <v>171</v>
      </c>
      <c r="C218" s="56" t="s">
        <v>567</v>
      </c>
      <c r="D218" s="157" t="s">
        <v>568</v>
      </c>
      <c r="E218" s="58">
        <v>13916</v>
      </c>
      <c r="F218" s="59">
        <v>1.39</v>
      </c>
      <c r="G218" s="60"/>
      <c r="H218" s="61">
        <v>1</v>
      </c>
      <c r="I218" s="61"/>
      <c r="J218" s="61"/>
      <c r="K218" s="62">
        <v>1.4</v>
      </c>
      <c r="L218" s="62">
        <v>1.68</v>
      </c>
      <c r="M218" s="62">
        <v>2.23</v>
      </c>
      <c r="N218" s="62">
        <v>2.57</v>
      </c>
      <c r="O218" s="53"/>
      <c r="P218" s="64"/>
      <c r="Q218" s="160"/>
      <c r="R218" s="64"/>
      <c r="S218" s="53"/>
      <c r="T218" s="65"/>
      <c r="U218" s="53"/>
      <c r="V218" s="64"/>
      <c r="W218" s="53"/>
      <c r="X218" s="65"/>
      <c r="Y218" s="53"/>
      <c r="Z218" s="64"/>
      <c r="AA218" s="53"/>
      <c r="AB218" s="64"/>
      <c r="AC218" s="64"/>
      <c r="AD218" s="64"/>
      <c r="AE218" s="53"/>
      <c r="AF218" s="64"/>
      <c r="AG218" s="53"/>
      <c r="AH218" s="64"/>
      <c r="AI218" s="53"/>
      <c r="AJ218" s="64"/>
      <c r="AK218" s="53"/>
      <c r="AL218" s="64"/>
      <c r="AM218" s="55"/>
      <c r="AN218" s="65"/>
      <c r="AO218" s="53"/>
      <c r="AP218" s="64"/>
      <c r="AQ218" s="53"/>
      <c r="AR218" s="64"/>
      <c r="AS218" s="53"/>
      <c r="AT218" s="64"/>
      <c r="AU218" s="53"/>
      <c r="AV218" s="64"/>
      <c r="AW218" s="53"/>
      <c r="AX218" s="64"/>
      <c r="AY218" s="53"/>
      <c r="AZ218" s="65"/>
      <c r="BA218" s="53"/>
      <c r="BB218" s="64"/>
      <c r="BC218" s="53"/>
      <c r="BD218" s="64"/>
      <c r="BE218" s="53"/>
      <c r="BF218" s="64"/>
      <c r="BG218" s="53"/>
      <c r="BH218" s="64"/>
      <c r="BI218" s="53"/>
      <c r="BJ218" s="64"/>
      <c r="BK218" s="53"/>
      <c r="BL218" s="64"/>
      <c r="BM218" s="53"/>
      <c r="BN218" s="64"/>
      <c r="BO218" s="53"/>
      <c r="BP218" s="64"/>
      <c r="BQ218" s="53"/>
      <c r="BR218" s="64"/>
      <c r="BS218" s="53"/>
      <c r="BT218" s="64"/>
      <c r="BU218" s="53"/>
      <c r="BV218" s="64"/>
      <c r="BW218" s="53"/>
      <c r="BX218" s="64"/>
      <c r="BY218" s="161"/>
      <c r="BZ218" s="68"/>
      <c r="CA218" s="53"/>
      <c r="CB218" s="64"/>
      <c r="CC218" s="53"/>
      <c r="CD218" s="64"/>
      <c r="CE218" s="53"/>
      <c r="CF218" s="64"/>
      <c r="CG218" s="53"/>
      <c r="CH218" s="64"/>
      <c r="CI218" s="53"/>
      <c r="CJ218" s="64"/>
      <c r="CK218" s="53"/>
      <c r="CL218" s="64"/>
      <c r="CM218" s="53"/>
      <c r="CN218" s="64"/>
      <c r="CO218" s="53"/>
      <c r="CP218" s="64"/>
      <c r="CQ218" s="53"/>
      <c r="CR218" s="64"/>
      <c r="CS218" s="53"/>
      <c r="CT218" s="64"/>
      <c r="CU218" s="53"/>
      <c r="CV218" s="64"/>
      <c r="CW218" s="53"/>
      <c r="CX218" s="64"/>
      <c r="CY218" s="53"/>
      <c r="CZ218" s="64"/>
      <c r="DA218" s="53"/>
      <c r="DB218" s="64"/>
      <c r="DC218" s="53"/>
      <c r="DD218" s="64"/>
      <c r="DE218" s="53"/>
      <c r="DF218" s="64"/>
      <c r="DG218" s="53"/>
      <c r="DH218" s="64"/>
      <c r="DI218" s="53"/>
      <c r="DJ218" s="64"/>
      <c r="DK218" s="53"/>
      <c r="DL218" s="64"/>
      <c r="DM218" s="63"/>
      <c r="DN218" s="65">
        <f t="shared" si="638"/>
        <v>0</v>
      </c>
      <c r="DO218" s="53"/>
      <c r="DP218" s="64"/>
      <c r="DQ218" s="53"/>
      <c r="DR218" s="64">
        <f t="shared" si="639"/>
        <v>0</v>
      </c>
      <c r="DS218" s="53"/>
      <c r="DT218" s="64"/>
      <c r="DU218" s="53"/>
      <c r="DV218" s="64"/>
      <c r="DW218" s="53"/>
      <c r="DX218" s="64"/>
      <c r="DY218" s="53"/>
      <c r="DZ218" s="64"/>
      <c r="EA218" s="53"/>
      <c r="EB218" s="64"/>
      <c r="EC218" s="53"/>
      <c r="ED218" s="64"/>
      <c r="EE218" s="53"/>
      <c r="EF218" s="64"/>
      <c r="EG218" s="53"/>
      <c r="EH218" s="64"/>
      <c r="EI218" s="63"/>
      <c r="EJ218" s="64"/>
      <c r="EK218" s="63">
        <v>63</v>
      </c>
      <c r="EL218" s="64">
        <f t="shared" si="640"/>
        <v>1706073.7679999997</v>
      </c>
      <c r="EM218" s="63"/>
      <c r="EN218" s="64"/>
      <c r="EO218" s="69"/>
      <c r="EP218" s="69"/>
      <c r="EQ218" s="70">
        <f t="shared" si="641"/>
        <v>63</v>
      </c>
      <c r="ER218" s="70">
        <f t="shared" si="641"/>
        <v>1706073.7679999997</v>
      </c>
    </row>
    <row r="219" spans="1:148" s="10" customFormat="1" ht="30" customHeight="1" x14ac:dyDescent="0.25">
      <c r="A219" s="55"/>
      <c r="B219" s="55">
        <v>172</v>
      </c>
      <c r="C219" s="56" t="s">
        <v>569</v>
      </c>
      <c r="D219" s="157" t="s">
        <v>570</v>
      </c>
      <c r="E219" s="58">
        <v>13916</v>
      </c>
      <c r="F219" s="59">
        <v>1.67</v>
      </c>
      <c r="G219" s="60"/>
      <c r="H219" s="61">
        <v>1</v>
      </c>
      <c r="I219" s="61"/>
      <c r="J219" s="61"/>
      <c r="K219" s="62">
        <v>1.4</v>
      </c>
      <c r="L219" s="62">
        <v>1.68</v>
      </c>
      <c r="M219" s="62">
        <v>2.23</v>
      </c>
      <c r="N219" s="62">
        <v>2.57</v>
      </c>
      <c r="O219" s="53"/>
      <c r="P219" s="64"/>
      <c r="Q219" s="160"/>
      <c r="R219" s="64"/>
      <c r="S219" s="53"/>
      <c r="T219" s="65"/>
      <c r="U219" s="53"/>
      <c r="V219" s="64"/>
      <c r="W219" s="53"/>
      <c r="X219" s="65"/>
      <c r="Y219" s="53"/>
      <c r="Z219" s="64"/>
      <c r="AA219" s="53"/>
      <c r="AB219" s="64"/>
      <c r="AC219" s="64"/>
      <c r="AD219" s="64"/>
      <c r="AE219" s="53"/>
      <c r="AF219" s="64"/>
      <c r="AG219" s="53"/>
      <c r="AH219" s="64"/>
      <c r="AI219" s="53"/>
      <c r="AJ219" s="64"/>
      <c r="AK219" s="53"/>
      <c r="AL219" s="64"/>
      <c r="AM219" s="55"/>
      <c r="AN219" s="65"/>
      <c r="AO219" s="53"/>
      <c r="AP219" s="64"/>
      <c r="AQ219" s="53"/>
      <c r="AR219" s="64"/>
      <c r="AS219" s="53"/>
      <c r="AT219" s="64"/>
      <c r="AU219" s="53"/>
      <c r="AV219" s="64"/>
      <c r="AW219" s="53"/>
      <c r="AX219" s="64"/>
      <c r="AY219" s="53"/>
      <c r="AZ219" s="65"/>
      <c r="BA219" s="53"/>
      <c r="BB219" s="64"/>
      <c r="BC219" s="53"/>
      <c r="BD219" s="64"/>
      <c r="BE219" s="53"/>
      <c r="BF219" s="64"/>
      <c r="BG219" s="53"/>
      <c r="BH219" s="64"/>
      <c r="BI219" s="53"/>
      <c r="BJ219" s="64"/>
      <c r="BK219" s="53"/>
      <c r="BL219" s="64"/>
      <c r="BM219" s="53"/>
      <c r="BN219" s="64"/>
      <c r="BO219" s="53"/>
      <c r="BP219" s="64"/>
      <c r="BQ219" s="53"/>
      <c r="BR219" s="64"/>
      <c r="BS219" s="53"/>
      <c r="BT219" s="64"/>
      <c r="BU219" s="53"/>
      <c r="BV219" s="64"/>
      <c r="BW219" s="53"/>
      <c r="BX219" s="64"/>
      <c r="BY219" s="161"/>
      <c r="BZ219" s="68"/>
      <c r="CA219" s="53"/>
      <c r="CB219" s="64"/>
      <c r="CC219" s="53"/>
      <c r="CD219" s="64"/>
      <c r="CE219" s="53"/>
      <c r="CF219" s="64"/>
      <c r="CG219" s="53"/>
      <c r="CH219" s="64"/>
      <c r="CI219" s="53"/>
      <c r="CJ219" s="64"/>
      <c r="CK219" s="53"/>
      <c r="CL219" s="64"/>
      <c r="CM219" s="53"/>
      <c r="CN219" s="64"/>
      <c r="CO219" s="53"/>
      <c r="CP219" s="64"/>
      <c r="CQ219" s="53"/>
      <c r="CR219" s="64"/>
      <c r="CS219" s="53"/>
      <c r="CT219" s="64"/>
      <c r="CU219" s="53"/>
      <c r="CV219" s="64"/>
      <c r="CW219" s="53"/>
      <c r="CX219" s="64"/>
      <c r="CY219" s="53"/>
      <c r="CZ219" s="64"/>
      <c r="DA219" s="53"/>
      <c r="DB219" s="64"/>
      <c r="DC219" s="53"/>
      <c r="DD219" s="64"/>
      <c r="DE219" s="53"/>
      <c r="DF219" s="64"/>
      <c r="DG219" s="53"/>
      <c r="DH219" s="64"/>
      <c r="DI219" s="53"/>
      <c r="DJ219" s="64"/>
      <c r="DK219" s="53"/>
      <c r="DL219" s="64"/>
      <c r="DM219" s="63"/>
      <c r="DN219" s="65">
        <f t="shared" si="638"/>
        <v>0</v>
      </c>
      <c r="DO219" s="53"/>
      <c r="DP219" s="64"/>
      <c r="DQ219" s="53"/>
      <c r="DR219" s="64">
        <f t="shared" si="639"/>
        <v>0</v>
      </c>
      <c r="DS219" s="53"/>
      <c r="DT219" s="64"/>
      <c r="DU219" s="53"/>
      <c r="DV219" s="64"/>
      <c r="DW219" s="53"/>
      <c r="DX219" s="64"/>
      <c r="DY219" s="53"/>
      <c r="DZ219" s="64"/>
      <c r="EA219" s="53"/>
      <c r="EB219" s="64"/>
      <c r="EC219" s="53"/>
      <c r="ED219" s="64"/>
      <c r="EE219" s="53"/>
      <c r="EF219" s="64"/>
      <c r="EG219" s="53"/>
      <c r="EH219" s="64"/>
      <c r="EI219" s="63"/>
      <c r="EJ219" s="64"/>
      <c r="EK219" s="63"/>
      <c r="EL219" s="64">
        <f t="shared" si="640"/>
        <v>0</v>
      </c>
      <c r="EM219" s="63"/>
      <c r="EN219" s="64"/>
      <c r="EO219" s="69"/>
      <c r="EP219" s="69"/>
      <c r="EQ219" s="70">
        <f t="shared" si="641"/>
        <v>0</v>
      </c>
      <c r="ER219" s="70">
        <f t="shared" si="641"/>
        <v>0</v>
      </c>
    </row>
    <row r="220" spans="1:148" s="10" customFormat="1" ht="45" customHeight="1" x14ac:dyDescent="0.25">
      <c r="A220" s="55"/>
      <c r="B220" s="55">
        <v>173</v>
      </c>
      <c r="C220" s="56" t="s">
        <v>571</v>
      </c>
      <c r="D220" s="157" t="s">
        <v>572</v>
      </c>
      <c r="E220" s="58">
        <v>13916</v>
      </c>
      <c r="F220" s="59">
        <v>0.85</v>
      </c>
      <c r="G220" s="60"/>
      <c r="H220" s="61">
        <v>1</v>
      </c>
      <c r="I220" s="61"/>
      <c r="J220" s="61"/>
      <c r="K220" s="62">
        <v>1.4</v>
      </c>
      <c r="L220" s="62">
        <v>1.68</v>
      </c>
      <c r="M220" s="62">
        <v>2.23</v>
      </c>
      <c r="N220" s="62">
        <v>2.57</v>
      </c>
      <c r="O220" s="53"/>
      <c r="P220" s="64">
        <f t="shared" ref="P220:P225" si="642">O220*E220*F220*H220*K220*$P$10</f>
        <v>0</v>
      </c>
      <c r="Q220" s="160"/>
      <c r="R220" s="64">
        <f t="shared" ref="R220:R225" si="643">Q220*E220*F220*H220*K220*$R$10</f>
        <v>0</v>
      </c>
      <c r="S220" s="53"/>
      <c r="T220" s="65">
        <f t="shared" ref="T220:T225" si="644">S220*E220*F220*H220*K220*$T$10</f>
        <v>0</v>
      </c>
      <c r="U220" s="53"/>
      <c r="V220" s="64">
        <f t="shared" ref="V220:V225" si="645">SUM(U220*E220*F220*H220*K220*$V$10)</f>
        <v>0</v>
      </c>
      <c r="W220" s="53"/>
      <c r="X220" s="65">
        <f t="shared" ref="X220:X225" si="646">SUM(W220*E220*F220*H220*K220*$X$10)</f>
        <v>0</v>
      </c>
      <c r="Y220" s="53"/>
      <c r="Z220" s="64">
        <f t="shared" ref="Z220:Z225" si="647">SUM(Y220*E220*F220*H220*K220*$Z$10)</f>
        <v>0</v>
      </c>
      <c r="AA220" s="53"/>
      <c r="AB220" s="64">
        <f t="shared" ref="AB220:AB225" si="648">SUM(AA220*E220*F220*H220*K220*$AB$10)</f>
        <v>0</v>
      </c>
      <c r="AC220" s="64"/>
      <c r="AD220" s="64"/>
      <c r="AE220" s="53"/>
      <c r="AF220" s="64">
        <f t="shared" ref="AF220:AF225" si="649">SUM(AE220*E220*F220*H220*K220*$AF$10)</f>
        <v>0</v>
      </c>
      <c r="AG220" s="53"/>
      <c r="AH220" s="64">
        <f t="shared" ref="AH220:AH225" si="650">SUM(AG220*E220*F220*H220*L220*$AH$10)</f>
        <v>0</v>
      </c>
      <c r="AI220" s="53"/>
      <c r="AJ220" s="64">
        <f t="shared" ref="AJ220:AJ225" si="651">SUM(AI220*E220*F220*H220*L220*$AJ$10)</f>
        <v>0</v>
      </c>
      <c r="AK220" s="53"/>
      <c r="AL220" s="64">
        <f t="shared" ref="AL220:AL225" si="652">SUM(AK220*E220*F220*H220*K220*$AL$10)</f>
        <v>0</v>
      </c>
      <c r="AM220" s="55"/>
      <c r="AN220" s="65">
        <f t="shared" ref="AN220:AN225" si="653">SUM(AM220*E220*F220*H220*K220*$AN$10)</f>
        <v>0</v>
      </c>
      <c r="AO220" s="53"/>
      <c r="AP220" s="64">
        <f t="shared" ref="AP220:AP225" si="654">SUM(AO220*E220*F220*H220*K220*$AP$10)</f>
        <v>0</v>
      </c>
      <c r="AQ220" s="53"/>
      <c r="AR220" s="64">
        <f t="shared" ref="AR220:AR225" si="655">SUM(AQ220*E220*F220*H220*K220*$AR$10)</f>
        <v>0</v>
      </c>
      <c r="AS220" s="53"/>
      <c r="AT220" s="64">
        <f t="shared" ref="AT220:AT225" si="656">SUM(E220*F220*H220*K220*AS220*$AT$10)</f>
        <v>0</v>
      </c>
      <c r="AU220" s="53"/>
      <c r="AV220" s="64">
        <f t="shared" ref="AV220:AV225" si="657">SUM(AU220*E220*F220*H220*K220*$AV$10)</f>
        <v>0</v>
      </c>
      <c r="AW220" s="53"/>
      <c r="AX220" s="64">
        <f t="shared" ref="AX220:AX225" si="658">SUM(AW220*E220*F220*H220*K220*$AX$10)</f>
        <v>0</v>
      </c>
      <c r="AY220" s="53"/>
      <c r="AZ220" s="65">
        <f t="shared" ref="AZ220:AZ229" si="659">SUM(AY220*E220*F220*H220*K220*$AZ$10)</f>
        <v>0</v>
      </c>
      <c r="BA220" s="53"/>
      <c r="BB220" s="64">
        <f t="shared" ref="BB220:BB225" si="660">SUM(BA220*E220*F220*H220*K220*$BB$10)</f>
        <v>0</v>
      </c>
      <c r="BC220" s="53"/>
      <c r="BD220" s="64">
        <f t="shared" ref="BD220:BD225" si="661">SUM(BC220*E220*F220*H220*K220*$BD$10)</f>
        <v>0</v>
      </c>
      <c r="BE220" s="53"/>
      <c r="BF220" s="64">
        <f t="shared" ref="BF220:BF225" si="662">SUM(BE220*E220*F220*H220*K220*$BF$10)</f>
        <v>0</v>
      </c>
      <c r="BG220" s="53"/>
      <c r="BH220" s="64">
        <f t="shared" ref="BH220:BH225" si="663">SUM(BG220*E220*F220*H220*K220*$BH$10)</f>
        <v>0</v>
      </c>
      <c r="BI220" s="53"/>
      <c r="BJ220" s="64">
        <f t="shared" ref="BJ220:BJ225" si="664">BI220*E220*F220*H220*K220*$BJ$10</f>
        <v>0</v>
      </c>
      <c r="BK220" s="53"/>
      <c r="BL220" s="64">
        <f t="shared" ref="BL220:BL225" si="665">BK220*E220*F220*H220*K220*$BL$10</f>
        <v>0</v>
      </c>
      <c r="BM220" s="53"/>
      <c r="BN220" s="64">
        <f t="shared" ref="BN220:BN225" si="666">BM220*E220*F220*H220*K220*$BN$10</f>
        <v>0</v>
      </c>
      <c r="BO220" s="53"/>
      <c r="BP220" s="64">
        <f t="shared" ref="BP220:BP225" si="667">SUM(BO220*E220*F220*H220*K220*$BP$10)</f>
        <v>0</v>
      </c>
      <c r="BQ220" s="53"/>
      <c r="BR220" s="64">
        <f t="shared" ref="BR220:BR225" si="668">SUM(BQ220*E220*F220*H220*K220*$BR$10)</f>
        <v>0</v>
      </c>
      <c r="BS220" s="53"/>
      <c r="BT220" s="64">
        <f t="shared" ref="BT220:BT225" si="669">SUM(BS220*E220*F220*H220*K220*$BT$10)</f>
        <v>0</v>
      </c>
      <c r="BU220" s="53"/>
      <c r="BV220" s="64">
        <f t="shared" ref="BV220:BV225" si="670">SUM(BU220*E220*F220*H220*K220*$BV$10)</f>
        <v>0</v>
      </c>
      <c r="BW220" s="53"/>
      <c r="BX220" s="64">
        <f t="shared" ref="BX220:BX225" si="671">SUM(BW220*E220*F220*H220*K220*$BX$10)</f>
        <v>0</v>
      </c>
      <c r="BY220" s="161"/>
      <c r="BZ220" s="68">
        <f t="shared" ref="BZ220:BZ225" si="672">BY220*E220*F220*H220*K220*$BZ$10</f>
        <v>0</v>
      </c>
      <c r="CA220" s="53"/>
      <c r="CB220" s="64">
        <f t="shared" ref="CB220:CB225" si="673">SUM(CA220*E220*F220*H220*K220*$CB$10)</f>
        <v>0</v>
      </c>
      <c r="CC220" s="53"/>
      <c r="CD220" s="64">
        <f t="shared" ref="CD220:CD225" si="674">SUM(CC220*E220*F220*H220*K220*$CD$10)</f>
        <v>0</v>
      </c>
      <c r="CE220" s="53"/>
      <c r="CF220" s="64">
        <f t="shared" ref="CF220:CF225" si="675">SUM(CE220*E220*F220*H220*K220*$CF$10)</f>
        <v>0</v>
      </c>
      <c r="CG220" s="53"/>
      <c r="CH220" s="64">
        <f t="shared" ref="CH220:CH225" si="676">SUM(CG220*E220*F220*H220*K220*$CH$10)</f>
        <v>0</v>
      </c>
      <c r="CI220" s="53"/>
      <c r="CJ220" s="64">
        <f t="shared" ref="CJ220:CJ225" si="677">CI220*E220*F220*H220*K220*$CJ$10</f>
        <v>0</v>
      </c>
      <c r="CK220" s="53"/>
      <c r="CL220" s="64">
        <f t="shared" ref="CL220:CL225" si="678">SUM(CK220*E220*F220*H220*K220*$CL$10)</f>
        <v>0</v>
      </c>
      <c r="CM220" s="53"/>
      <c r="CN220" s="64">
        <f t="shared" ref="CN220:CN225" si="679">SUM(CM220*E220*F220*H220*L220*$CN$10)</f>
        <v>0</v>
      </c>
      <c r="CO220" s="53"/>
      <c r="CP220" s="64">
        <f t="shared" ref="CP220:CP225" si="680">SUM(CO220*E220*F220*H220*L220*$CP$10)</f>
        <v>0</v>
      </c>
      <c r="CQ220" s="53"/>
      <c r="CR220" s="64">
        <f t="shared" ref="CR220:CR225" si="681">SUM(CQ220*E220*F220*H220*L220*$CR$10)</f>
        <v>0</v>
      </c>
      <c r="CS220" s="53"/>
      <c r="CT220" s="64">
        <f t="shared" ref="CT220:CT225" si="682">SUM(CS220*E220*F220*H220*L220*$CT$10)</f>
        <v>0</v>
      </c>
      <c r="CU220" s="53"/>
      <c r="CV220" s="64">
        <f t="shared" ref="CV220:CV225" si="683">SUM(CU220*E220*F220*H220*L220*$CV$10)</f>
        <v>0</v>
      </c>
      <c r="CW220" s="53"/>
      <c r="CX220" s="64">
        <f t="shared" ref="CX220:CX225" si="684">SUM(CW220*E220*F220*H220*L220*$CX$10)</f>
        <v>0</v>
      </c>
      <c r="CY220" s="53"/>
      <c r="CZ220" s="64">
        <f t="shared" ref="CZ220:CZ225" si="685">SUM(CY220*E220*F220*H220*L220*$CZ$10)</f>
        <v>0</v>
      </c>
      <c r="DA220" s="53"/>
      <c r="DB220" s="64">
        <f t="shared" ref="DB220:DB225" si="686">SUM(DA220*E220*F220*H220*L220*$DB$10)</f>
        <v>0</v>
      </c>
      <c r="DC220" s="53"/>
      <c r="DD220" s="64">
        <f t="shared" ref="DD220:DD225" si="687">SUM(DC220*E220*F220*H220*L220*$DD$10)</f>
        <v>0</v>
      </c>
      <c r="DE220" s="53"/>
      <c r="DF220" s="64">
        <f t="shared" ref="DF220:DF225" si="688">SUM(DE220*E220*F220*H220*L220*$DF$10)</f>
        <v>0</v>
      </c>
      <c r="DG220" s="53"/>
      <c r="DH220" s="64">
        <f t="shared" ref="DH220:DH225" si="689">SUM(DG220*E220*F220*H220*L220*$DH$10)</f>
        <v>0</v>
      </c>
      <c r="DI220" s="53"/>
      <c r="DJ220" s="64">
        <f t="shared" ref="DJ220:DJ225" si="690">SUM(DI220*E220*F220*H220*L220*$DJ$10)</f>
        <v>0</v>
      </c>
      <c r="DK220" s="53"/>
      <c r="DL220" s="64">
        <f t="shared" ref="DL220:DL225" si="691">SUM(DK220*E220*F220*H220*L220*$DL$10)</f>
        <v>0</v>
      </c>
      <c r="DM220" s="63"/>
      <c r="DN220" s="65">
        <f t="shared" si="638"/>
        <v>0</v>
      </c>
      <c r="DO220" s="53"/>
      <c r="DP220" s="64">
        <f t="shared" ref="DP220:DP225" si="692">SUM(DO220*E220*F220*H220*L220*$DP$10)</f>
        <v>0</v>
      </c>
      <c r="DQ220" s="53"/>
      <c r="DR220" s="64">
        <f t="shared" si="639"/>
        <v>0</v>
      </c>
      <c r="DS220" s="53"/>
      <c r="DT220" s="64">
        <f t="shared" ref="DT220:DT225" si="693">SUM(DS220*E220*F220*H220*L220*$DT$10)</f>
        <v>0</v>
      </c>
      <c r="DU220" s="53"/>
      <c r="DV220" s="64">
        <f t="shared" ref="DV220:DV225" si="694">SUM(DU220*E220*F220*H220*L220*$DV$10)</f>
        <v>0</v>
      </c>
      <c r="DW220" s="53"/>
      <c r="DX220" s="64">
        <f t="shared" ref="DX220:DX225" si="695">SUM(DW220*E220*F220*H220*M220*$DX$10)</f>
        <v>0</v>
      </c>
      <c r="DY220" s="53"/>
      <c r="DZ220" s="64">
        <f t="shared" ref="DZ220:DZ225" si="696">SUM(DY220*E220*F220*H220*N220*$DZ$10)</f>
        <v>0</v>
      </c>
      <c r="EA220" s="53"/>
      <c r="EB220" s="64">
        <f t="shared" ref="EB220:EB225" si="697">SUM(EA220*E220*F220*H220*K220*$EB$10)</f>
        <v>0</v>
      </c>
      <c r="EC220" s="53"/>
      <c r="ED220" s="64">
        <f t="shared" ref="ED220:ED225" si="698">SUM(EC220*E220*F220*H220*K220*$ED$10)</f>
        <v>0</v>
      </c>
      <c r="EE220" s="53"/>
      <c r="EF220" s="64">
        <f t="shared" ref="EF220:EF225" si="699">SUM(EE220*E220*F220*H220*K220*$EF$10)</f>
        <v>0</v>
      </c>
      <c r="EG220" s="53"/>
      <c r="EH220" s="64">
        <f t="shared" ref="EH220:EH225" si="700">SUM(EG220*E220*F220*H220*K220*$EH$10)</f>
        <v>0</v>
      </c>
      <c r="EI220" s="63"/>
      <c r="EJ220" s="64">
        <f t="shared" ref="EJ220:EJ225" si="701">EI220*E220*F220*H220*K220*$EJ$10</f>
        <v>0</v>
      </c>
      <c r="EK220" s="63">
        <v>300</v>
      </c>
      <c r="EL220" s="64">
        <f t="shared" si="640"/>
        <v>4968012</v>
      </c>
      <c r="EM220" s="63"/>
      <c r="EN220" s="64"/>
      <c r="EO220" s="69"/>
      <c r="EP220" s="69"/>
      <c r="EQ220" s="70">
        <f t="shared" si="641"/>
        <v>300</v>
      </c>
      <c r="ER220" s="70">
        <f t="shared" si="641"/>
        <v>4968012</v>
      </c>
    </row>
    <row r="221" spans="1:148" s="10" customFormat="1" ht="45" customHeight="1" x14ac:dyDescent="0.25">
      <c r="A221" s="55"/>
      <c r="B221" s="55">
        <v>174</v>
      </c>
      <c r="C221" s="56" t="s">
        <v>573</v>
      </c>
      <c r="D221" s="157" t="s">
        <v>574</v>
      </c>
      <c r="E221" s="58">
        <v>13916</v>
      </c>
      <c r="F221" s="59">
        <v>1.0900000000000001</v>
      </c>
      <c r="G221" s="60"/>
      <c r="H221" s="61">
        <v>1</v>
      </c>
      <c r="I221" s="61"/>
      <c r="J221" s="61"/>
      <c r="K221" s="62">
        <v>1.4</v>
      </c>
      <c r="L221" s="62">
        <v>1.68</v>
      </c>
      <c r="M221" s="62">
        <v>2.23</v>
      </c>
      <c r="N221" s="62">
        <v>2.57</v>
      </c>
      <c r="O221" s="53"/>
      <c r="P221" s="64">
        <f t="shared" si="642"/>
        <v>0</v>
      </c>
      <c r="Q221" s="160"/>
      <c r="R221" s="64">
        <f t="shared" si="643"/>
        <v>0</v>
      </c>
      <c r="S221" s="53"/>
      <c r="T221" s="65">
        <f t="shared" si="644"/>
        <v>0</v>
      </c>
      <c r="U221" s="53"/>
      <c r="V221" s="64">
        <f t="shared" si="645"/>
        <v>0</v>
      </c>
      <c r="W221" s="53"/>
      <c r="X221" s="65">
        <f t="shared" si="646"/>
        <v>0</v>
      </c>
      <c r="Y221" s="53"/>
      <c r="Z221" s="64">
        <f t="shared" si="647"/>
        <v>0</v>
      </c>
      <c r="AA221" s="53"/>
      <c r="AB221" s="64">
        <f t="shared" si="648"/>
        <v>0</v>
      </c>
      <c r="AC221" s="64"/>
      <c r="AD221" s="64"/>
      <c r="AE221" s="53"/>
      <c r="AF221" s="64">
        <f t="shared" si="649"/>
        <v>0</v>
      </c>
      <c r="AG221" s="53"/>
      <c r="AH221" s="64">
        <f t="shared" si="650"/>
        <v>0</v>
      </c>
      <c r="AI221" s="53"/>
      <c r="AJ221" s="64">
        <f t="shared" si="651"/>
        <v>0</v>
      </c>
      <c r="AK221" s="53"/>
      <c r="AL221" s="64">
        <f t="shared" si="652"/>
        <v>0</v>
      </c>
      <c r="AM221" s="55"/>
      <c r="AN221" s="65">
        <f t="shared" si="653"/>
        <v>0</v>
      </c>
      <c r="AO221" s="53"/>
      <c r="AP221" s="64">
        <f t="shared" si="654"/>
        <v>0</v>
      </c>
      <c r="AQ221" s="53"/>
      <c r="AR221" s="64">
        <f t="shared" si="655"/>
        <v>0</v>
      </c>
      <c r="AS221" s="53"/>
      <c r="AT221" s="64">
        <f t="shared" si="656"/>
        <v>0</v>
      </c>
      <c r="AU221" s="53"/>
      <c r="AV221" s="64">
        <f t="shared" si="657"/>
        <v>0</v>
      </c>
      <c r="AW221" s="53"/>
      <c r="AX221" s="64">
        <f t="shared" si="658"/>
        <v>0</v>
      </c>
      <c r="AY221" s="53"/>
      <c r="AZ221" s="65">
        <f t="shared" si="659"/>
        <v>0</v>
      </c>
      <c r="BA221" s="53"/>
      <c r="BB221" s="64">
        <f t="shared" si="660"/>
        <v>0</v>
      </c>
      <c r="BC221" s="53"/>
      <c r="BD221" s="64">
        <f t="shared" si="661"/>
        <v>0</v>
      </c>
      <c r="BE221" s="53"/>
      <c r="BF221" s="64">
        <f t="shared" si="662"/>
        <v>0</v>
      </c>
      <c r="BG221" s="53"/>
      <c r="BH221" s="64">
        <f t="shared" si="663"/>
        <v>0</v>
      </c>
      <c r="BI221" s="53"/>
      <c r="BJ221" s="64">
        <f t="shared" si="664"/>
        <v>0</v>
      </c>
      <c r="BK221" s="53"/>
      <c r="BL221" s="64">
        <f t="shared" si="665"/>
        <v>0</v>
      </c>
      <c r="BM221" s="53"/>
      <c r="BN221" s="64">
        <f t="shared" si="666"/>
        <v>0</v>
      </c>
      <c r="BO221" s="53"/>
      <c r="BP221" s="64">
        <f t="shared" si="667"/>
        <v>0</v>
      </c>
      <c r="BQ221" s="53"/>
      <c r="BR221" s="64">
        <f t="shared" si="668"/>
        <v>0</v>
      </c>
      <c r="BS221" s="53"/>
      <c r="BT221" s="64">
        <f t="shared" si="669"/>
        <v>0</v>
      </c>
      <c r="BU221" s="53"/>
      <c r="BV221" s="64">
        <f t="shared" si="670"/>
        <v>0</v>
      </c>
      <c r="BW221" s="53"/>
      <c r="BX221" s="64">
        <f t="shared" si="671"/>
        <v>0</v>
      </c>
      <c r="BY221" s="161"/>
      <c r="BZ221" s="68">
        <f t="shared" si="672"/>
        <v>0</v>
      </c>
      <c r="CA221" s="53"/>
      <c r="CB221" s="64">
        <f t="shared" si="673"/>
        <v>0</v>
      </c>
      <c r="CC221" s="53"/>
      <c r="CD221" s="64">
        <f t="shared" si="674"/>
        <v>0</v>
      </c>
      <c r="CE221" s="53"/>
      <c r="CF221" s="64">
        <f t="shared" si="675"/>
        <v>0</v>
      </c>
      <c r="CG221" s="53"/>
      <c r="CH221" s="64">
        <f t="shared" si="676"/>
        <v>0</v>
      </c>
      <c r="CI221" s="53"/>
      <c r="CJ221" s="64">
        <f t="shared" si="677"/>
        <v>0</v>
      </c>
      <c r="CK221" s="53"/>
      <c r="CL221" s="64">
        <f t="shared" si="678"/>
        <v>0</v>
      </c>
      <c r="CM221" s="53"/>
      <c r="CN221" s="64">
        <f t="shared" si="679"/>
        <v>0</v>
      </c>
      <c r="CO221" s="53"/>
      <c r="CP221" s="64">
        <f t="shared" si="680"/>
        <v>0</v>
      </c>
      <c r="CQ221" s="53"/>
      <c r="CR221" s="64">
        <f t="shared" si="681"/>
        <v>0</v>
      </c>
      <c r="CS221" s="53"/>
      <c r="CT221" s="64">
        <f t="shared" si="682"/>
        <v>0</v>
      </c>
      <c r="CU221" s="53"/>
      <c r="CV221" s="64">
        <f t="shared" si="683"/>
        <v>0</v>
      </c>
      <c r="CW221" s="53"/>
      <c r="CX221" s="64">
        <f t="shared" si="684"/>
        <v>0</v>
      </c>
      <c r="CY221" s="53"/>
      <c r="CZ221" s="64">
        <f t="shared" si="685"/>
        <v>0</v>
      </c>
      <c r="DA221" s="53"/>
      <c r="DB221" s="64">
        <f t="shared" si="686"/>
        <v>0</v>
      </c>
      <c r="DC221" s="53"/>
      <c r="DD221" s="64">
        <f t="shared" si="687"/>
        <v>0</v>
      </c>
      <c r="DE221" s="53"/>
      <c r="DF221" s="64">
        <f t="shared" si="688"/>
        <v>0</v>
      </c>
      <c r="DG221" s="53"/>
      <c r="DH221" s="64">
        <f t="shared" si="689"/>
        <v>0</v>
      </c>
      <c r="DI221" s="53"/>
      <c r="DJ221" s="64">
        <f t="shared" si="690"/>
        <v>0</v>
      </c>
      <c r="DK221" s="53"/>
      <c r="DL221" s="64">
        <f t="shared" si="691"/>
        <v>0</v>
      </c>
      <c r="DM221" s="63"/>
      <c r="DN221" s="65">
        <f t="shared" si="638"/>
        <v>0</v>
      </c>
      <c r="DO221" s="53"/>
      <c r="DP221" s="64">
        <f t="shared" si="692"/>
        <v>0</v>
      </c>
      <c r="DQ221" s="53"/>
      <c r="DR221" s="64">
        <f t="shared" si="639"/>
        <v>0</v>
      </c>
      <c r="DS221" s="53"/>
      <c r="DT221" s="64">
        <f t="shared" si="693"/>
        <v>0</v>
      </c>
      <c r="DU221" s="53"/>
      <c r="DV221" s="64">
        <f t="shared" si="694"/>
        <v>0</v>
      </c>
      <c r="DW221" s="53"/>
      <c r="DX221" s="64">
        <f t="shared" si="695"/>
        <v>0</v>
      </c>
      <c r="DY221" s="53"/>
      <c r="DZ221" s="64">
        <f t="shared" si="696"/>
        <v>0</v>
      </c>
      <c r="EA221" s="53"/>
      <c r="EB221" s="64">
        <f t="shared" si="697"/>
        <v>0</v>
      </c>
      <c r="EC221" s="53"/>
      <c r="ED221" s="64">
        <f t="shared" si="698"/>
        <v>0</v>
      </c>
      <c r="EE221" s="53"/>
      <c r="EF221" s="64">
        <f t="shared" si="699"/>
        <v>0</v>
      </c>
      <c r="EG221" s="53"/>
      <c r="EH221" s="64">
        <f t="shared" si="700"/>
        <v>0</v>
      </c>
      <c r="EI221" s="63"/>
      <c r="EJ221" s="64">
        <f t="shared" si="701"/>
        <v>0</v>
      </c>
      <c r="EK221" s="63">
        <v>20</v>
      </c>
      <c r="EL221" s="64">
        <f t="shared" si="640"/>
        <v>424716.32000000007</v>
      </c>
      <c r="EM221" s="63"/>
      <c r="EN221" s="64"/>
      <c r="EO221" s="69"/>
      <c r="EP221" s="69"/>
      <c r="EQ221" s="70">
        <f t="shared" si="641"/>
        <v>20</v>
      </c>
      <c r="ER221" s="70">
        <f t="shared" si="641"/>
        <v>424716.32000000007</v>
      </c>
    </row>
    <row r="222" spans="1:148" s="1" customFormat="1" ht="45" customHeight="1" x14ac:dyDescent="0.25">
      <c r="A222" s="55"/>
      <c r="B222" s="55">
        <v>175</v>
      </c>
      <c r="C222" s="56" t="s">
        <v>575</v>
      </c>
      <c r="D222" s="157" t="s">
        <v>576</v>
      </c>
      <c r="E222" s="58">
        <v>13916</v>
      </c>
      <c r="F222" s="59">
        <v>1.5</v>
      </c>
      <c r="G222" s="60"/>
      <c r="H222" s="61">
        <v>1</v>
      </c>
      <c r="I222" s="61"/>
      <c r="J222" s="61"/>
      <c r="K222" s="62">
        <v>1.4</v>
      </c>
      <c r="L222" s="62">
        <v>1.68</v>
      </c>
      <c r="M222" s="62">
        <v>2.23</v>
      </c>
      <c r="N222" s="62">
        <v>2.57</v>
      </c>
      <c r="O222" s="53"/>
      <c r="P222" s="64">
        <f t="shared" si="642"/>
        <v>0</v>
      </c>
      <c r="Q222" s="160"/>
      <c r="R222" s="64">
        <f t="shared" si="643"/>
        <v>0</v>
      </c>
      <c r="S222" s="53"/>
      <c r="T222" s="65">
        <f t="shared" si="644"/>
        <v>0</v>
      </c>
      <c r="U222" s="53"/>
      <c r="V222" s="64">
        <f t="shared" si="645"/>
        <v>0</v>
      </c>
      <c r="W222" s="53"/>
      <c r="X222" s="65">
        <f t="shared" si="646"/>
        <v>0</v>
      </c>
      <c r="Y222" s="53"/>
      <c r="Z222" s="64">
        <f t="shared" si="647"/>
        <v>0</v>
      </c>
      <c r="AA222" s="53"/>
      <c r="AB222" s="64">
        <f t="shared" si="648"/>
        <v>0</v>
      </c>
      <c r="AC222" s="64"/>
      <c r="AD222" s="64"/>
      <c r="AE222" s="53"/>
      <c r="AF222" s="64">
        <f t="shared" si="649"/>
        <v>0</v>
      </c>
      <c r="AG222" s="53"/>
      <c r="AH222" s="64">
        <f t="shared" si="650"/>
        <v>0</v>
      </c>
      <c r="AI222" s="53"/>
      <c r="AJ222" s="64">
        <f t="shared" si="651"/>
        <v>0</v>
      </c>
      <c r="AK222" s="53"/>
      <c r="AL222" s="64">
        <f t="shared" si="652"/>
        <v>0</v>
      </c>
      <c r="AM222" s="55"/>
      <c r="AN222" s="65">
        <f t="shared" si="653"/>
        <v>0</v>
      </c>
      <c r="AO222" s="53"/>
      <c r="AP222" s="64">
        <f t="shared" si="654"/>
        <v>0</v>
      </c>
      <c r="AQ222" s="53"/>
      <c r="AR222" s="64">
        <f t="shared" si="655"/>
        <v>0</v>
      </c>
      <c r="AS222" s="53"/>
      <c r="AT222" s="64">
        <f t="shared" si="656"/>
        <v>0</v>
      </c>
      <c r="AU222" s="53"/>
      <c r="AV222" s="64">
        <f t="shared" si="657"/>
        <v>0</v>
      </c>
      <c r="AW222" s="53"/>
      <c r="AX222" s="64">
        <f t="shared" si="658"/>
        <v>0</v>
      </c>
      <c r="AY222" s="53"/>
      <c r="AZ222" s="65">
        <f t="shared" si="659"/>
        <v>0</v>
      </c>
      <c r="BA222" s="53"/>
      <c r="BB222" s="64">
        <f t="shared" si="660"/>
        <v>0</v>
      </c>
      <c r="BC222" s="53"/>
      <c r="BD222" s="64">
        <f t="shared" si="661"/>
        <v>0</v>
      </c>
      <c r="BE222" s="53"/>
      <c r="BF222" s="64">
        <f t="shared" si="662"/>
        <v>0</v>
      </c>
      <c r="BG222" s="53"/>
      <c r="BH222" s="64">
        <f t="shared" si="663"/>
        <v>0</v>
      </c>
      <c r="BI222" s="53"/>
      <c r="BJ222" s="64">
        <f t="shared" si="664"/>
        <v>0</v>
      </c>
      <c r="BK222" s="53"/>
      <c r="BL222" s="64">
        <f t="shared" si="665"/>
        <v>0</v>
      </c>
      <c r="BM222" s="53"/>
      <c r="BN222" s="64">
        <f t="shared" si="666"/>
        <v>0</v>
      </c>
      <c r="BO222" s="53"/>
      <c r="BP222" s="64">
        <f t="shared" si="667"/>
        <v>0</v>
      </c>
      <c r="BQ222" s="53"/>
      <c r="BR222" s="64">
        <f t="shared" si="668"/>
        <v>0</v>
      </c>
      <c r="BS222" s="53"/>
      <c r="BT222" s="64">
        <f t="shared" si="669"/>
        <v>0</v>
      </c>
      <c r="BU222" s="53"/>
      <c r="BV222" s="64">
        <f t="shared" si="670"/>
        <v>0</v>
      </c>
      <c r="BW222" s="53"/>
      <c r="BX222" s="64">
        <f t="shared" si="671"/>
        <v>0</v>
      </c>
      <c r="BY222" s="161"/>
      <c r="BZ222" s="68">
        <f t="shared" si="672"/>
        <v>0</v>
      </c>
      <c r="CA222" s="53"/>
      <c r="CB222" s="64">
        <f t="shared" si="673"/>
        <v>0</v>
      </c>
      <c r="CC222" s="53"/>
      <c r="CD222" s="64">
        <f t="shared" si="674"/>
        <v>0</v>
      </c>
      <c r="CE222" s="53"/>
      <c r="CF222" s="64">
        <f t="shared" si="675"/>
        <v>0</v>
      </c>
      <c r="CG222" s="53"/>
      <c r="CH222" s="64">
        <f t="shared" si="676"/>
        <v>0</v>
      </c>
      <c r="CI222" s="53"/>
      <c r="CJ222" s="64">
        <f t="shared" si="677"/>
        <v>0</v>
      </c>
      <c r="CK222" s="53"/>
      <c r="CL222" s="64">
        <f t="shared" si="678"/>
        <v>0</v>
      </c>
      <c r="CM222" s="53"/>
      <c r="CN222" s="64">
        <f t="shared" si="679"/>
        <v>0</v>
      </c>
      <c r="CO222" s="53"/>
      <c r="CP222" s="64">
        <f t="shared" si="680"/>
        <v>0</v>
      </c>
      <c r="CQ222" s="53"/>
      <c r="CR222" s="64">
        <f t="shared" si="681"/>
        <v>0</v>
      </c>
      <c r="CS222" s="53"/>
      <c r="CT222" s="64">
        <f t="shared" si="682"/>
        <v>0</v>
      </c>
      <c r="CU222" s="53"/>
      <c r="CV222" s="64">
        <f t="shared" si="683"/>
        <v>0</v>
      </c>
      <c r="CW222" s="53"/>
      <c r="CX222" s="64">
        <f t="shared" si="684"/>
        <v>0</v>
      </c>
      <c r="CY222" s="53"/>
      <c r="CZ222" s="64">
        <f t="shared" si="685"/>
        <v>0</v>
      </c>
      <c r="DA222" s="53"/>
      <c r="DB222" s="64">
        <f t="shared" si="686"/>
        <v>0</v>
      </c>
      <c r="DC222" s="53"/>
      <c r="DD222" s="64">
        <f t="shared" si="687"/>
        <v>0</v>
      </c>
      <c r="DE222" s="53"/>
      <c r="DF222" s="64">
        <f t="shared" si="688"/>
        <v>0</v>
      </c>
      <c r="DG222" s="53"/>
      <c r="DH222" s="64">
        <f t="shared" si="689"/>
        <v>0</v>
      </c>
      <c r="DI222" s="53"/>
      <c r="DJ222" s="64">
        <f t="shared" si="690"/>
        <v>0</v>
      </c>
      <c r="DK222" s="53"/>
      <c r="DL222" s="64">
        <f t="shared" si="691"/>
        <v>0</v>
      </c>
      <c r="DM222" s="63"/>
      <c r="DN222" s="65">
        <f t="shared" si="638"/>
        <v>0</v>
      </c>
      <c r="DO222" s="53"/>
      <c r="DP222" s="64">
        <f t="shared" si="692"/>
        <v>0</v>
      </c>
      <c r="DQ222" s="53"/>
      <c r="DR222" s="64">
        <f t="shared" si="639"/>
        <v>0</v>
      </c>
      <c r="DS222" s="53"/>
      <c r="DT222" s="64">
        <f t="shared" si="693"/>
        <v>0</v>
      </c>
      <c r="DU222" s="53"/>
      <c r="DV222" s="64">
        <f t="shared" si="694"/>
        <v>0</v>
      </c>
      <c r="DW222" s="53"/>
      <c r="DX222" s="64">
        <f t="shared" si="695"/>
        <v>0</v>
      </c>
      <c r="DY222" s="53"/>
      <c r="DZ222" s="64">
        <f t="shared" si="696"/>
        <v>0</v>
      </c>
      <c r="EA222" s="53"/>
      <c r="EB222" s="64">
        <f t="shared" si="697"/>
        <v>0</v>
      </c>
      <c r="EC222" s="53"/>
      <c r="ED222" s="64">
        <f t="shared" si="698"/>
        <v>0</v>
      </c>
      <c r="EE222" s="53"/>
      <c r="EF222" s="64">
        <f t="shared" si="699"/>
        <v>0</v>
      </c>
      <c r="EG222" s="53"/>
      <c r="EH222" s="64">
        <f t="shared" si="700"/>
        <v>0</v>
      </c>
      <c r="EI222" s="63"/>
      <c r="EJ222" s="64">
        <f t="shared" si="701"/>
        <v>0</v>
      </c>
      <c r="EK222" s="63"/>
      <c r="EL222" s="64">
        <f t="shared" si="640"/>
        <v>0</v>
      </c>
      <c r="EM222" s="63"/>
      <c r="EN222" s="64"/>
      <c r="EO222" s="69"/>
      <c r="EP222" s="69"/>
      <c r="EQ222" s="70">
        <f t="shared" si="641"/>
        <v>0</v>
      </c>
      <c r="ER222" s="70">
        <f t="shared" si="641"/>
        <v>0</v>
      </c>
    </row>
    <row r="223" spans="1:148" s="1" customFormat="1" ht="60" customHeight="1" x14ac:dyDescent="0.25">
      <c r="A223" s="55"/>
      <c r="B223" s="55">
        <v>176</v>
      </c>
      <c r="C223" s="56" t="s">
        <v>577</v>
      </c>
      <c r="D223" s="131" t="s">
        <v>578</v>
      </c>
      <c r="E223" s="58">
        <v>13916</v>
      </c>
      <c r="F223" s="59">
        <v>1.8</v>
      </c>
      <c r="G223" s="60"/>
      <c r="H223" s="61">
        <v>1</v>
      </c>
      <c r="I223" s="107"/>
      <c r="J223" s="107"/>
      <c r="K223" s="101">
        <v>1.4</v>
      </c>
      <c r="L223" s="101">
        <v>1.68</v>
      </c>
      <c r="M223" s="101">
        <v>2.23</v>
      </c>
      <c r="N223" s="104">
        <v>2.57</v>
      </c>
      <c r="O223" s="53"/>
      <c r="P223" s="64">
        <f t="shared" si="642"/>
        <v>0</v>
      </c>
      <c r="Q223" s="160"/>
      <c r="R223" s="64">
        <f t="shared" si="643"/>
        <v>0</v>
      </c>
      <c r="S223" s="53"/>
      <c r="T223" s="65">
        <f t="shared" si="644"/>
        <v>0</v>
      </c>
      <c r="U223" s="53"/>
      <c r="V223" s="64">
        <f t="shared" si="645"/>
        <v>0</v>
      </c>
      <c r="W223" s="53"/>
      <c r="X223" s="65">
        <f t="shared" si="646"/>
        <v>0</v>
      </c>
      <c r="Y223" s="53"/>
      <c r="Z223" s="64">
        <f t="shared" si="647"/>
        <v>0</v>
      </c>
      <c r="AA223" s="53"/>
      <c r="AB223" s="64">
        <f t="shared" si="648"/>
        <v>0</v>
      </c>
      <c r="AC223" s="64"/>
      <c r="AD223" s="64"/>
      <c r="AE223" s="53"/>
      <c r="AF223" s="64">
        <f t="shared" si="649"/>
        <v>0</v>
      </c>
      <c r="AG223" s="53"/>
      <c r="AH223" s="64">
        <f t="shared" si="650"/>
        <v>0</v>
      </c>
      <c r="AI223" s="53"/>
      <c r="AJ223" s="64">
        <f t="shared" si="651"/>
        <v>0</v>
      </c>
      <c r="AK223" s="53"/>
      <c r="AL223" s="64">
        <f t="shared" si="652"/>
        <v>0</v>
      </c>
      <c r="AM223" s="55"/>
      <c r="AN223" s="65">
        <f t="shared" si="653"/>
        <v>0</v>
      </c>
      <c r="AO223" s="53"/>
      <c r="AP223" s="64">
        <f t="shared" si="654"/>
        <v>0</v>
      </c>
      <c r="AQ223" s="53"/>
      <c r="AR223" s="64">
        <f t="shared" si="655"/>
        <v>0</v>
      </c>
      <c r="AS223" s="53"/>
      <c r="AT223" s="64">
        <f t="shared" si="656"/>
        <v>0</v>
      </c>
      <c r="AU223" s="53"/>
      <c r="AV223" s="64">
        <f t="shared" si="657"/>
        <v>0</v>
      </c>
      <c r="AW223" s="53"/>
      <c r="AX223" s="64">
        <f t="shared" si="658"/>
        <v>0</v>
      </c>
      <c r="AY223" s="53"/>
      <c r="AZ223" s="65">
        <f t="shared" si="659"/>
        <v>0</v>
      </c>
      <c r="BA223" s="53"/>
      <c r="BB223" s="64">
        <f t="shared" si="660"/>
        <v>0</v>
      </c>
      <c r="BC223" s="53"/>
      <c r="BD223" s="64">
        <f t="shared" si="661"/>
        <v>0</v>
      </c>
      <c r="BE223" s="53"/>
      <c r="BF223" s="64">
        <f t="shared" si="662"/>
        <v>0</v>
      </c>
      <c r="BG223" s="53"/>
      <c r="BH223" s="64">
        <f t="shared" si="663"/>
        <v>0</v>
      </c>
      <c r="BI223" s="53"/>
      <c r="BJ223" s="64">
        <f t="shared" si="664"/>
        <v>0</v>
      </c>
      <c r="BK223" s="53"/>
      <c r="BL223" s="64">
        <f t="shared" si="665"/>
        <v>0</v>
      </c>
      <c r="BM223" s="53"/>
      <c r="BN223" s="64">
        <f t="shared" si="666"/>
        <v>0</v>
      </c>
      <c r="BO223" s="53"/>
      <c r="BP223" s="64">
        <f t="shared" si="667"/>
        <v>0</v>
      </c>
      <c r="BQ223" s="53"/>
      <c r="BR223" s="64">
        <f t="shared" si="668"/>
        <v>0</v>
      </c>
      <c r="BS223" s="53"/>
      <c r="BT223" s="64">
        <f t="shared" si="669"/>
        <v>0</v>
      </c>
      <c r="BU223" s="53"/>
      <c r="BV223" s="64">
        <f t="shared" si="670"/>
        <v>0</v>
      </c>
      <c r="BW223" s="53"/>
      <c r="BX223" s="64">
        <f t="shared" si="671"/>
        <v>0</v>
      </c>
      <c r="BY223" s="161"/>
      <c r="BZ223" s="68">
        <f t="shared" si="672"/>
        <v>0</v>
      </c>
      <c r="CA223" s="53"/>
      <c r="CB223" s="64">
        <f t="shared" si="673"/>
        <v>0</v>
      </c>
      <c r="CC223" s="53"/>
      <c r="CD223" s="64">
        <f t="shared" si="674"/>
        <v>0</v>
      </c>
      <c r="CE223" s="53"/>
      <c r="CF223" s="64">
        <f t="shared" si="675"/>
        <v>0</v>
      </c>
      <c r="CG223" s="53"/>
      <c r="CH223" s="64">
        <f t="shared" si="676"/>
        <v>0</v>
      </c>
      <c r="CI223" s="53"/>
      <c r="CJ223" s="64">
        <f t="shared" si="677"/>
        <v>0</v>
      </c>
      <c r="CK223" s="53"/>
      <c r="CL223" s="64">
        <f t="shared" si="678"/>
        <v>0</v>
      </c>
      <c r="CM223" s="53"/>
      <c r="CN223" s="64">
        <f t="shared" si="679"/>
        <v>0</v>
      </c>
      <c r="CO223" s="53"/>
      <c r="CP223" s="64">
        <f t="shared" si="680"/>
        <v>0</v>
      </c>
      <c r="CQ223" s="53"/>
      <c r="CR223" s="64">
        <f t="shared" si="681"/>
        <v>0</v>
      </c>
      <c r="CS223" s="53"/>
      <c r="CT223" s="64">
        <f t="shared" si="682"/>
        <v>0</v>
      </c>
      <c r="CU223" s="53"/>
      <c r="CV223" s="64">
        <f t="shared" si="683"/>
        <v>0</v>
      </c>
      <c r="CW223" s="53"/>
      <c r="CX223" s="64">
        <f t="shared" si="684"/>
        <v>0</v>
      </c>
      <c r="CY223" s="53"/>
      <c r="CZ223" s="64">
        <f t="shared" si="685"/>
        <v>0</v>
      </c>
      <c r="DA223" s="53"/>
      <c r="DB223" s="64">
        <f t="shared" si="686"/>
        <v>0</v>
      </c>
      <c r="DC223" s="53"/>
      <c r="DD223" s="64">
        <f t="shared" si="687"/>
        <v>0</v>
      </c>
      <c r="DE223" s="53"/>
      <c r="DF223" s="64">
        <f t="shared" si="688"/>
        <v>0</v>
      </c>
      <c r="DG223" s="53"/>
      <c r="DH223" s="64">
        <f t="shared" si="689"/>
        <v>0</v>
      </c>
      <c r="DI223" s="53"/>
      <c r="DJ223" s="64">
        <f t="shared" si="690"/>
        <v>0</v>
      </c>
      <c r="DK223" s="53"/>
      <c r="DL223" s="64">
        <f t="shared" si="691"/>
        <v>0</v>
      </c>
      <c r="DM223" s="63"/>
      <c r="DN223" s="65">
        <f t="shared" si="638"/>
        <v>0</v>
      </c>
      <c r="DO223" s="53"/>
      <c r="DP223" s="64">
        <f t="shared" si="692"/>
        <v>0</v>
      </c>
      <c r="DQ223" s="53"/>
      <c r="DR223" s="64">
        <f t="shared" si="639"/>
        <v>0</v>
      </c>
      <c r="DS223" s="53"/>
      <c r="DT223" s="64">
        <f t="shared" si="693"/>
        <v>0</v>
      </c>
      <c r="DU223" s="53"/>
      <c r="DV223" s="64">
        <f t="shared" si="694"/>
        <v>0</v>
      </c>
      <c r="DW223" s="53"/>
      <c r="DX223" s="64">
        <f t="shared" si="695"/>
        <v>0</v>
      </c>
      <c r="DY223" s="53"/>
      <c r="DZ223" s="64">
        <f t="shared" si="696"/>
        <v>0</v>
      </c>
      <c r="EA223" s="53"/>
      <c r="EB223" s="64">
        <f t="shared" si="697"/>
        <v>0</v>
      </c>
      <c r="EC223" s="53"/>
      <c r="ED223" s="64">
        <f t="shared" si="698"/>
        <v>0</v>
      </c>
      <c r="EE223" s="53"/>
      <c r="EF223" s="64">
        <f t="shared" si="699"/>
        <v>0</v>
      </c>
      <c r="EG223" s="53"/>
      <c r="EH223" s="64">
        <f t="shared" si="700"/>
        <v>0</v>
      </c>
      <c r="EI223" s="63"/>
      <c r="EJ223" s="64">
        <f t="shared" si="701"/>
        <v>0</v>
      </c>
      <c r="EK223" s="63"/>
      <c r="EL223" s="64">
        <f t="shared" si="640"/>
        <v>0</v>
      </c>
      <c r="EM223" s="63"/>
      <c r="EN223" s="64"/>
      <c r="EO223" s="69"/>
      <c r="EP223" s="69"/>
      <c r="EQ223" s="70">
        <f t="shared" si="641"/>
        <v>0</v>
      </c>
      <c r="ER223" s="70">
        <f t="shared" si="641"/>
        <v>0</v>
      </c>
    </row>
    <row r="224" spans="1:148" s="1" customFormat="1" ht="45" customHeight="1" x14ac:dyDescent="0.25">
      <c r="A224" s="55"/>
      <c r="B224" s="55">
        <v>177</v>
      </c>
      <c r="C224" s="56" t="s">
        <v>579</v>
      </c>
      <c r="D224" s="131" t="s">
        <v>580</v>
      </c>
      <c r="E224" s="58">
        <v>13916</v>
      </c>
      <c r="F224" s="59">
        <v>2.75</v>
      </c>
      <c r="G224" s="60"/>
      <c r="H224" s="61">
        <v>1</v>
      </c>
      <c r="I224" s="107"/>
      <c r="J224" s="107"/>
      <c r="K224" s="101">
        <v>1.4</v>
      </c>
      <c r="L224" s="101">
        <v>1.68</v>
      </c>
      <c r="M224" s="101">
        <v>2.23</v>
      </c>
      <c r="N224" s="104">
        <v>2.57</v>
      </c>
      <c r="O224" s="53"/>
      <c r="P224" s="64">
        <f t="shared" si="642"/>
        <v>0</v>
      </c>
      <c r="Q224" s="160"/>
      <c r="R224" s="64">
        <f t="shared" si="643"/>
        <v>0</v>
      </c>
      <c r="S224" s="53"/>
      <c r="T224" s="65">
        <f t="shared" si="644"/>
        <v>0</v>
      </c>
      <c r="U224" s="53"/>
      <c r="V224" s="64">
        <f t="shared" si="645"/>
        <v>0</v>
      </c>
      <c r="W224" s="53"/>
      <c r="X224" s="65">
        <f t="shared" si="646"/>
        <v>0</v>
      </c>
      <c r="Y224" s="53"/>
      <c r="Z224" s="64">
        <f t="shared" si="647"/>
        <v>0</v>
      </c>
      <c r="AA224" s="53"/>
      <c r="AB224" s="64">
        <f t="shared" si="648"/>
        <v>0</v>
      </c>
      <c r="AC224" s="64"/>
      <c r="AD224" s="64"/>
      <c r="AE224" s="53"/>
      <c r="AF224" s="64">
        <f t="shared" si="649"/>
        <v>0</v>
      </c>
      <c r="AG224" s="53"/>
      <c r="AH224" s="64">
        <f t="shared" si="650"/>
        <v>0</v>
      </c>
      <c r="AI224" s="53"/>
      <c r="AJ224" s="64">
        <f t="shared" si="651"/>
        <v>0</v>
      </c>
      <c r="AK224" s="53"/>
      <c r="AL224" s="64">
        <f t="shared" si="652"/>
        <v>0</v>
      </c>
      <c r="AM224" s="55"/>
      <c r="AN224" s="65">
        <f t="shared" si="653"/>
        <v>0</v>
      </c>
      <c r="AO224" s="53"/>
      <c r="AP224" s="64">
        <f t="shared" si="654"/>
        <v>0</v>
      </c>
      <c r="AQ224" s="53"/>
      <c r="AR224" s="64">
        <f t="shared" si="655"/>
        <v>0</v>
      </c>
      <c r="AS224" s="53"/>
      <c r="AT224" s="64">
        <f t="shared" si="656"/>
        <v>0</v>
      </c>
      <c r="AU224" s="53"/>
      <c r="AV224" s="64">
        <f t="shared" si="657"/>
        <v>0</v>
      </c>
      <c r="AW224" s="53"/>
      <c r="AX224" s="64">
        <f t="shared" si="658"/>
        <v>0</v>
      </c>
      <c r="AY224" s="53"/>
      <c r="AZ224" s="65">
        <f t="shared" si="659"/>
        <v>0</v>
      </c>
      <c r="BA224" s="53"/>
      <c r="BB224" s="64">
        <f t="shared" si="660"/>
        <v>0</v>
      </c>
      <c r="BC224" s="53"/>
      <c r="BD224" s="64">
        <f t="shared" si="661"/>
        <v>0</v>
      </c>
      <c r="BE224" s="53"/>
      <c r="BF224" s="64">
        <f t="shared" si="662"/>
        <v>0</v>
      </c>
      <c r="BG224" s="53"/>
      <c r="BH224" s="64">
        <f t="shared" si="663"/>
        <v>0</v>
      </c>
      <c r="BI224" s="53"/>
      <c r="BJ224" s="64">
        <f t="shared" si="664"/>
        <v>0</v>
      </c>
      <c r="BK224" s="53"/>
      <c r="BL224" s="64">
        <f t="shared" si="665"/>
        <v>0</v>
      </c>
      <c r="BM224" s="53"/>
      <c r="BN224" s="64">
        <f t="shared" si="666"/>
        <v>0</v>
      </c>
      <c r="BO224" s="53"/>
      <c r="BP224" s="64">
        <f t="shared" si="667"/>
        <v>0</v>
      </c>
      <c r="BQ224" s="53"/>
      <c r="BR224" s="64">
        <f t="shared" si="668"/>
        <v>0</v>
      </c>
      <c r="BS224" s="53"/>
      <c r="BT224" s="64">
        <f t="shared" si="669"/>
        <v>0</v>
      </c>
      <c r="BU224" s="53"/>
      <c r="BV224" s="64">
        <f t="shared" si="670"/>
        <v>0</v>
      </c>
      <c r="BW224" s="53"/>
      <c r="BX224" s="64">
        <f t="shared" si="671"/>
        <v>0</v>
      </c>
      <c r="BY224" s="161"/>
      <c r="BZ224" s="68">
        <f t="shared" si="672"/>
        <v>0</v>
      </c>
      <c r="CA224" s="53"/>
      <c r="CB224" s="64">
        <f t="shared" si="673"/>
        <v>0</v>
      </c>
      <c r="CC224" s="53"/>
      <c r="CD224" s="64">
        <f t="shared" si="674"/>
        <v>0</v>
      </c>
      <c r="CE224" s="53"/>
      <c r="CF224" s="64">
        <f t="shared" si="675"/>
        <v>0</v>
      </c>
      <c r="CG224" s="53"/>
      <c r="CH224" s="64">
        <f t="shared" si="676"/>
        <v>0</v>
      </c>
      <c r="CI224" s="53"/>
      <c r="CJ224" s="64">
        <f t="shared" si="677"/>
        <v>0</v>
      </c>
      <c r="CK224" s="53"/>
      <c r="CL224" s="64">
        <f t="shared" si="678"/>
        <v>0</v>
      </c>
      <c r="CM224" s="53"/>
      <c r="CN224" s="64">
        <f t="shared" si="679"/>
        <v>0</v>
      </c>
      <c r="CO224" s="53"/>
      <c r="CP224" s="64">
        <f t="shared" si="680"/>
        <v>0</v>
      </c>
      <c r="CQ224" s="53"/>
      <c r="CR224" s="64">
        <f t="shared" si="681"/>
        <v>0</v>
      </c>
      <c r="CS224" s="53"/>
      <c r="CT224" s="64">
        <f t="shared" si="682"/>
        <v>0</v>
      </c>
      <c r="CU224" s="53"/>
      <c r="CV224" s="64">
        <f t="shared" si="683"/>
        <v>0</v>
      </c>
      <c r="CW224" s="53"/>
      <c r="CX224" s="64">
        <f t="shared" si="684"/>
        <v>0</v>
      </c>
      <c r="CY224" s="53"/>
      <c r="CZ224" s="64">
        <f t="shared" si="685"/>
        <v>0</v>
      </c>
      <c r="DA224" s="53"/>
      <c r="DB224" s="64">
        <f t="shared" si="686"/>
        <v>0</v>
      </c>
      <c r="DC224" s="53"/>
      <c r="DD224" s="64">
        <f t="shared" si="687"/>
        <v>0</v>
      </c>
      <c r="DE224" s="53"/>
      <c r="DF224" s="64">
        <f t="shared" si="688"/>
        <v>0</v>
      </c>
      <c r="DG224" s="53"/>
      <c r="DH224" s="64">
        <f t="shared" si="689"/>
        <v>0</v>
      </c>
      <c r="DI224" s="53"/>
      <c r="DJ224" s="64">
        <f t="shared" si="690"/>
        <v>0</v>
      </c>
      <c r="DK224" s="53"/>
      <c r="DL224" s="64">
        <f t="shared" si="691"/>
        <v>0</v>
      </c>
      <c r="DM224" s="63"/>
      <c r="DN224" s="65">
        <f t="shared" si="638"/>
        <v>0</v>
      </c>
      <c r="DO224" s="53"/>
      <c r="DP224" s="64">
        <f t="shared" si="692"/>
        <v>0</v>
      </c>
      <c r="DQ224" s="53"/>
      <c r="DR224" s="64">
        <f t="shared" si="639"/>
        <v>0</v>
      </c>
      <c r="DS224" s="53"/>
      <c r="DT224" s="64">
        <f t="shared" si="693"/>
        <v>0</v>
      </c>
      <c r="DU224" s="53"/>
      <c r="DV224" s="64">
        <f t="shared" si="694"/>
        <v>0</v>
      </c>
      <c r="DW224" s="53"/>
      <c r="DX224" s="64">
        <f t="shared" si="695"/>
        <v>0</v>
      </c>
      <c r="DY224" s="53"/>
      <c r="DZ224" s="64">
        <f t="shared" si="696"/>
        <v>0</v>
      </c>
      <c r="EA224" s="53"/>
      <c r="EB224" s="64">
        <f t="shared" si="697"/>
        <v>0</v>
      </c>
      <c r="EC224" s="53"/>
      <c r="ED224" s="64">
        <f t="shared" si="698"/>
        <v>0</v>
      </c>
      <c r="EE224" s="53"/>
      <c r="EF224" s="64">
        <f t="shared" si="699"/>
        <v>0</v>
      </c>
      <c r="EG224" s="53"/>
      <c r="EH224" s="64">
        <f t="shared" si="700"/>
        <v>0</v>
      </c>
      <c r="EI224" s="63"/>
      <c r="EJ224" s="64">
        <f t="shared" si="701"/>
        <v>0</v>
      </c>
      <c r="EK224" s="63"/>
      <c r="EL224" s="64">
        <f t="shared" si="640"/>
        <v>0</v>
      </c>
      <c r="EM224" s="63"/>
      <c r="EN224" s="64"/>
      <c r="EO224" s="69"/>
      <c r="EP224" s="69"/>
      <c r="EQ224" s="70">
        <f t="shared" si="641"/>
        <v>0</v>
      </c>
      <c r="ER224" s="70">
        <f t="shared" si="641"/>
        <v>0</v>
      </c>
    </row>
    <row r="225" spans="1:148" s="1" customFormat="1" ht="43.5" customHeight="1" x14ac:dyDescent="0.25">
      <c r="A225" s="55"/>
      <c r="B225" s="55">
        <v>178</v>
      </c>
      <c r="C225" s="56" t="s">
        <v>581</v>
      </c>
      <c r="D225" s="131" t="s">
        <v>582</v>
      </c>
      <c r="E225" s="58">
        <v>13916</v>
      </c>
      <c r="F225" s="59">
        <v>2.35</v>
      </c>
      <c r="G225" s="60"/>
      <c r="H225" s="61">
        <v>1</v>
      </c>
      <c r="I225" s="107"/>
      <c r="J225" s="107"/>
      <c r="K225" s="101">
        <v>1.4</v>
      </c>
      <c r="L225" s="101">
        <v>1.68</v>
      </c>
      <c r="M225" s="101">
        <v>2.23</v>
      </c>
      <c r="N225" s="104">
        <v>2.57</v>
      </c>
      <c r="O225" s="53"/>
      <c r="P225" s="64">
        <f t="shared" si="642"/>
        <v>0</v>
      </c>
      <c r="Q225" s="160"/>
      <c r="R225" s="64">
        <f t="shared" si="643"/>
        <v>0</v>
      </c>
      <c r="S225" s="53"/>
      <c r="T225" s="65">
        <f t="shared" si="644"/>
        <v>0</v>
      </c>
      <c r="U225" s="53"/>
      <c r="V225" s="64">
        <f t="shared" si="645"/>
        <v>0</v>
      </c>
      <c r="W225" s="53"/>
      <c r="X225" s="65">
        <f t="shared" si="646"/>
        <v>0</v>
      </c>
      <c r="Y225" s="53"/>
      <c r="Z225" s="64">
        <f t="shared" si="647"/>
        <v>0</v>
      </c>
      <c r="AA225" s="53"/>
      <c r="AB225" s="64">
        <f t="shared" si="648"/>
        <v>0</v>
      </c>
      <c r="AC225" s="64"/>
      <c r="AD225" s="64"/>
      <c r="AE225" s="53"/>
      <c r="AF225" s="64">
        <f t="shared" si="649"/>
        <v>0</v>
      </c>
      <c r="AG225" s="53"/>
      <c r="AH225" s="64">
        <f t="shared" si="650"/>
        <v>0</v>
      </c>
      <c r="AI225" s="53"/>
      <c r="AJ225" s="64">
        <f t="shared" si="651"/>
        <v>0</v>
      </c>
      <c r="AK225" s="53"/>
      <c r="AL225" s="64">
        <f t="shared" si="652"/>
        <v>0</v>
      </c>
      <c r="AM225" s="55"/>
      <c r="AN225" s="65">
        <f t="shared" si="653"/>
        <v>0</v>
      </c>
      <c r="AO225" s="53"/>
      <c r="AP225" s="64">
        <f t="shared" si="654"/>
        <v>0</v>
      </c>
      <c r="AQ225" s="53"/>
      <c r="AR225" s="64">
        <f t="shared" si="655"/>
        <v>0</v>
      </c>
      <c r="AS225" s="53"/>
      <c r="AT225" s="64">
        <f t="shared" si="656"/>
        <v>0</v>
      </c>
      <c r="AU225" s="53"/>
      <c r="AV225" s="64">
        <f t="shared" si="657"/>
        <v>0</v>
      </c>
      <c r="AW225" s="53"/>
      <c r="AX225" s="64">
        <f t="shared" si="658"/>
        <v>0</v>
      </c>
      <c r="AY225" s="53"/>
      <c r="AZ225" s="65">
        <f t="shared" si="659"/>
        <v>0</v>
      </c>
      <c r="BA225" s="53"/>
      <c r="BB225" s="64">
        <f t="shared" si="660"/>
        <v>0</v>
      </c>
      <c r="BC225" s="53"/>
      <c r="BD225" s="64">
        <f t="shared" si="661"/>
        <v>0</v>
      </c>
      <c r="BE225" s="53"/>
      <c r="BF225" s="64">
        <f t="shared" si="662"/>
        <v>0</v>
      </c>
      <c r="BG225" s="53"/>
      <c r="BH225" s="64">
        <f t="shared" si="663"/>
        <v>0</v>
      </c>
      <c r="BI225" s="53"/>
      <c r="BJ225" s="64">
        <f t="shared" si="664"/>
        <v>0</v>
      </c>
      <c r="BK225" s="53"/>
      <c r="BL225" s="64">
        <f t="shared" si="665"/>
        <v>0</v>
      </c>
      <c r="BM225" s="53"/>
      <c r="BN225" s="64">
        <f t="shared" si="666"/>
        <v>0</v>
      </c>
      <c r="BO225" s="53"/>
      <c r="BP225" s="64">
        <f t="shared" si="667"/>
        <v>0</v>
      </c>
      <c r="BQ225" s="53"/>
      <c r="BR225" s="64">
        <f t="shared" si="668"/>
        <v>0</v>
      </c>
      <c r="BS225" s="53"/>
      <c r="BT225" s="64">
        <f t="shared" si="669"/>
        <v>0</v>
      </c>
      <c r="BU225" s="53"/>
      <c r="BV225" s="64">
        <f t="shared" si="670"/>
        <v>0</v>
      </c>
      <c r="BW225" s="53"/>
      <c r="BX225" s="64">
        <f t="shared" si="671"/>
        <v>0</v>
      </c>
      <c r="BY225" s="161"/>
      <c r="BZ225" s="68">
        <f t="shared" si="672"/>
        <v>0</v>
      </c>
      <c r="CA225" s="53"/>
      <c r="CB225" s="64">
        <f t="shared" si="673"/>
        <v>0</v>
      </c>
      <c r="CC225" s="53"/>
      <c r="CD225" s="64">
        <f t="shared" si="674"/>
        <v>0</v>
      </c>
      <c r="CE225" s="53"/>
      <c r="CF225" s="64">
        <f t="shared" si="675"/>
        <v>0</v>
      </c>
      <c r="CG225" s="53"/>
      <c r="CH225" s="64">
        <f t="shared" si="676"/>
        <v>0</v>
      </c>
      <c r="CI225" s="53"/>
      <c r="CJ225" s="64">
        <f t="shared" si="677"/>
        <v>0</v>
      </c>
      <c r="CK225" s="53"/>
      <c r="CL225" s="64">
        <f t="shared" si="678"/>
        <v>0</v>
      </c>
      <c r="CM225" s="53"/>
      <c r="CN225" s="64">
        <f t="shared" si="679"/>
        <v>0</v>
      </c>
      <c r="CO225" s="53"/>
      <c r="CP225" s="64">
        <f t="shared" si="680"/>
        <v>0</v>
      </c>
      <c r="CQ225" s="53"/>
      <c r="CR225" s="64">
        <f t="shared" si="681"/>
        <v>0</v>
      </c>
      <c r="CS225" s="53"/>
      <c r="CT225" s="64">
        <f t="shared" si="682"/>
        <v>0</v>
      </c>
      <c r="CU225" s="53"/>
      <c r="CV225" s="64">
        <f t="shared" si="683"/>
        <v>0</v>
      </c>
      <c r="CW225" s="53"/>
      <c r="CX225" s="64">
        <f t="shared" si="684"/>
        <v>0</v>
      </c>
      <c r="CY225" s="53"/>
      <c r="CZ225" s="64">
        <f t="shared" si="685"/>
        <v>0</v>
      </c>
      <c r="DA225" s="53"/>
      <c r="DB225" s="64">
        <f t="shared" si="686"/>
        <v>0</v>
      </c>
      <c r="DC225" s="53"/>
      <c r="DD225" s="64">
        <f t="shared" si="687"/>
        <v>0</v>
      </c>
      <c r="DE225" s="53"/>
      <c r="DF225" s="64">
        <f t="shared" si="688"/>
        <v>0</v>
      </c>
      <c r="DG225" s="53"/>
      <c r="DH225" s="64">
        <f t="shared" si="689"/>
        <v>0</v>
      </c>
      <c r="DI225" s="53"/>
      <c r="DJ225" s="64">
        <f t="shared" si="690"/>
        <v>0</v>
      </c>
      <c r="DK225" s="53"/>
      <c r="DL225" s="64">
        <f t="shared" si="691"/>
        <v>0</v>
      </c>
      <c r="DM225" s="63"/>
      <c r="DN225" s="65">
        <f t="shared" si="638"/>
        <v>0</v>
      </c>
      <c r="DO225" s="53"/>
      <c r="DP225" s="64">
        <f t="shared" si="692"/>
        <v>0</v>
      </c>
      <c r="DQ225" s="53"/>
      <c r="DR225" s="64">
        <f t="shared" si="639"/>
        <v>0</v>
      </c>
      <c r="DS225" s="53"/>
      <c r="DT225" s="64">
        <f t="shared" si="693"/>
        <v>0</v>
      </c>
      <c r="DU225" s="53"/>
      <c r="DV225" s="64">
        <f t="shared" si="694"/>
        <v>0</v>
      </c>
      <c r="DW225" s="53"/>
      <c r="DX225" s="64">
        <f t="shared" si="695"/>
        <v>0</v>
      </c>
      <c r="DY225" s="53"/>
      <c r="DZ225" s="64">
        <f t="shared" si="696"/>
        <v>0</v>
      </c>
      <c r="EA225" s="53"/>
      <c r="EB225" s="64">
        <f t="shared" si="697"/>
        <v>0</v>
      </c>
      <c r="EC225" s="53"/>
      <c r="ED225" s="64">
        <f t="shared" si="698"/>
        <v>0</v>
      </c>
      <c r="EE225" s="53"/>
      <c r="EF225" s="64">
        <f t="shared" si="699"/>
        <v>0</v>
      </c>
      <c r="EG225" s="53"/>
      <c r="EH225" s="64">
        <f t="shared" si="700"/>
        <v>0</v>
      </c>
      <c r="EI225" s="63"/>
      <c r="EJ225" s="64">
        <f t="shared" si="701"/>
        <v>0</v>
      </c>
      <c r="EK225" s="63"/>
      <c r="EL225" s="64">
        <f t="shared" si="640"/>
        <v>0</v>
      </c>
      <c r="EM225" s="63"/>
      <c r="EN225" s="64"/>
      <c r="EO225" s="69"/>
      <c r="EP225" s="69"/>
      <c r="EQ225" s="70">
        <f t="shared" si="641"/>
        <v>0</v>
      </c>
      <c r="ER225" s="70">
        <f t="shared" si="641"/>
        <v>0</v>
      </c>
    </row>
    <row r="226" spans="1:148" s="1" customFormat="1" ht="43.5" customHeight="1" x14ac:dyDescent="0.25">
      <c r="A226" s="55"/>
      <c r="B226" s="55">
        <v>179</v>
      </c>
      <c r="C226" s="56" t="s">
        <v>583</v>
      </c>
      <c r="D226" s="131" t="s">
        <v>584</v>
      </c>
      <c r="E226" s="58">
        <v>13916</v>
      </c>
      <c r="F226" s="59">
        <v>1.76</v>
      </c>
      <c r="G226" s="60"/>
      <c r="H226" s="61">
        <v>1</v>
      </c>
      <c r="I226" s="107"/>
      <c r="J226" s="107"/>
      <c r="K226" s="101">
        <v>1.4</v>
      </c>
      <c r="L226" s="101">
        <v>1.68</v>
      </c>
      <c r="M226" s="101">
        <v>2.23</v>
      </c>
      <c r="N226" s="104">
        <v>2.57</v>
      </c>
      <c r="O226" s="53"/>
      <c r="P226" s="64"/>
      <c r="Q226" s="160"/>
      <c r="R226" s="64"/>
      <c r="S226" s="53"/>
      <c r="T226" s="65"/>
      <c r="U226" s="53"/>
      <c r="V226" s="64"/>
      <c r="W226" s="53"/>
      <c r="X226" s="65"/>
      <c r="Y226" s="53"/>
      <c r="Z226" s="64"/>
      <c r="AA226" s="53"/>
      <c r="AB226" s="64"/>
      <c r="AC226" s="64"/>
      <c r="AD226" s="64"/>
      <c r="AE226" s="53"/>
      <c r="AF226" s="64"/>
      <c r="AG226" s="53"/>
      <c r="AH226" s="64"/>
      <c r="AI226" s="53"/>
      <c r="AJ226" s="64"/>
      <c r="AK226" s="53"/>
      <c r="AL226" s="64"/>
      <c r="AM226" s="55"/>
      <c r="AN226" s="65"/>
      <c r="AO226" s="53"/>
      <c r="AP226" s="64"/>
      <c r="AQ226" s="53"/>
      <c r="AR226" s="64"/>
      <c r="AS226" s="53"/>
      <c r="AT226" s="64"/>
      <c r="AU226" s="53"/>
      <c r="AV226" s="64"/>
      <c r="AW226" s="53"/>
      <c r="AX226" s="64"/>
      <c r="AY226" s="53"/>
      <c r="AZ226" s="65">
        <f t="shared" si="659"/>
        <v>0</v>
      </c>
      <c r="BA226" s="53"/>
      <c r="BB226" s="64"/>
      <c r="BC226" s="53"/>
      <c r="BD226" s="64"/>
      <c r="BE226" s="53"/>
      <c r="BF226" s="64"/>
      <c r="BG226" s="53"/>
      <c r="BH226" s="64"/>
      <c r="BI226" s="53"/>
      <c r="BJ226" s="64"/>
      <c r="BK226" s="53"/>
      <c r="BL226" s="64"/>
      <c r="BM226" s="53"/>
      <c r="BN226" s="64"/>
      <c r="BO226" s="53"/>
      <c r="BP226" s="64"/>
      <c r="BQ226" s="53"/>
      <c r="BR226" s="64"/>
      <c r="BS226" s="53"/>
      <c r="BT226" s="64"/>
      <c r="BU226" s="53"/>
      <c r="BV226" s="64"/>
      <c r="BW226" s="53"/>
      <c r="BX226" s="64"/>
      <c r="BY226" s="161"/>
      <c r="BZ226" s="68"/>
      <c r="CA226" s="53"/>
      <c r="CB226" s="64"/>
      <c r="CC226" s="53"/>
      <c r="CD226" s="64"/>
      <c r="CE226" s="53"/>
      <c r="CF226" s="64"/>
      <c r="CG226" s="53"/>
      <c r="CH226" s="64"/>
      <c r="CI226" s="53"/>
      <c r="CJ226" s="64"/>
      <c r="CK226" s="53"/>
      <c r="CL226" s="64"/>
      <c r="CM226" s="53"/>
      <c r="CN226" s="64"/>
      <c r="CO226" s="53"/>
      <c r="CP226" s="64"/>
      <c r="CQ226" s="53"/>
      <c r="CR226" s="64"/>
      <c r="CS226" s="53"/>
      <c r="CT226" s="64"/>
      <c r="CU226" s="53"/>
      <c r="CV226" s="64"/>
      <c r="CW226" s="53"/>
      <c r="CX226" s="64"/>
      <c r="CY226" s="53"/>
      <c r="CZ226" s="64"/>
      <c r="DA226" s="53"/>
      <c r="DB226" s="64"/>
      <c r="DC226" s="53"/>
      <c r="DD226" s="64"/>
      <c r="DE226" s="53"/>
      <c r="DF226" s="64"/>
      <c r="DG226" s="53"/>
      <c r="DH226" s="64"/>
      <c r="DI226" s="53"/>
      <c r="DJ226" s="64"/>
      <c r="DK226" s="53"/>
      <c r="DL226" s="64"/>
      <c r="DM226" s="63"/>
      <c r="DN226" s="65"/>
      <c r="DO226" s="53"/>
      <c r="DP226" s="64"/>
      <c r="DQ226" s="53"/>
      <c r="DR226" s="64"/>
      <c r="DS226" s="53"/>
      <c r="DT226" s="64"/>
      <c r="DU226" s="53"/>
      <c r="DV226" s="64"/>
      <c r="DW226" s="53"/>
      <c r="DX226" s="64"/>
      <c r="DY226" s="53"/>
      <c r="DZ226" s="64"/>
      <c r="EA226" s="53"/>
      <c r="EB226" s="64"/>
      <c r="EC226" s="53"/>
      <c r="ED226" s="64"/>
      <c r="EE226" s="53"/>
      <c r="EF226" s="64"/>
      <c r="EG226" s="53"/>
      <c r="EH226" s="64"/>
      <c r="EI226" s="63"/>
      <c r="EJ226" s="64"/>
      <c r="EK226" s="63"/>
      <c r="EL226" s="64">
        <f t="shared" si="640"/>
        <v>0</v>
      </c>
      <c r="EM226" s="63"/>
      <c r="EN226" s="64"/>
      <c r="EO226" s="69"/>
      <c r="EP226" s="69"/>
      <c r="EQ226" s="70">
        <f t="shared" si="641"/>
        <v>0</v>
      </c>
      <c r="ER226" s="70">
        <f t="shared" si="641"/>
        <v>0</v>
      </c>
    </row>
    <row r="227" spans="1:148" s="1" customFormat="1" ht="43.5" customHeight="1" x14ac:dyDescent="0.25">
      <c r="A227" s="55"/>
      <c r="B227" s="55">
        <v>180</v>
      </c>
      <c r="C227" s="56" t="s">
        <v>585</v>
      </c>
      <c r="D227" s="131" t="s">
        <v>586</v>
      </c>
      <c r="E227" s="58">
        <v>13916</v>
      </c>
      <c r="F227" s="59">
        <v>1.51</v>
      </c>
      <c r="G227" s="60"/>
      <c r="H227" s="61">
        <v>1</v>
      </c>
      <c r="I227" s="107"/>
      <c r="J227" s="107"/>
      <c r="K227" s="101">
        <v>1.4</v>
      </c>
      <c r="L227" s="101">
        <v>1.68</v>
      </c>
      <c r="M227" s="101">
        <v>2.23</v>
      </c>
      <c r="N227" s="104">
        <v>2.57</v>
      </c>
      <c r="O227" s="53"/>
      <c r="P227" s="64"/>
      <c r="Q227" s="160"/>
      <c r="R227" s="64"/>
      <c r="S227" s="53"/>
      <c r="T227" s="65"/>
      <c r="U227" s="53"/>
      <c r="V227" s="64"/>
      <c r="W227" s="53"/>
      <c r="X227" s="65"/>
      <c r="Y227" s="53"/>
      <c r="Z227" s="64"/>
      <c r="AA227" s="53"/>
      <c r="AB227" s="64"/>
      <c r="AC227" s="64"/>
      <c r="AD227" s="64"/>
      <c r="AE227" s="53"/>
      <c r="AF227" s="64"/>
      <c r="AG227" s="53"/>
      <c r="AH227" s="64"/>
      <c r="AI227" s="53"/>
      <c r="AJ227" s="64"/>
      <c r="AK227" s="53"/>
      <c r="AL227" s="64"/>
      <c r="AM227" s="55"/>
      <c r="AN227" s="65"/>
      <c r="AO227" s="53"/>
      <c r="AP227" s="64"/>
      <c r="AQ227" s="53"/>
      <c r="AR227" s="64"/>
      <c r="AS227" s="53"/>
      <c r="AT227" s="64"/>
      <c r="AU227" s="53"/>
      <c r="AV227" s="64"/>
      <c r="AW227" s="53"/>
      <c r="AX227" s="64"/>
      <c r="AY227" s="53"/>
      <c r="AZ227" s="65">
        <f t="shared" si="659"/>
        <v>0</v>
      </c>
      <c r="BA227" s="53"/>
      <c r="BB227" s="64"/>
      <c r="BC227" s="53"/>
      <c r="BD227" s="64"/>
      <c r="BE227" s="53"/>
      <c r="BF227" s="64"/>
      <c r="BG227" s="53"/>
      <c r="BH227" s="64"/>
      <c r="BI227" s="53"/>
      <c r="BJ227" s="64"/>
      <c r="BK227" s="53"/>
      <c r="BL227" s="64"/>
      <c r="BM227" s="53"/>
      <c r="BN227" s="64"/>
      <c r="BO227" s="53"/>
      <c r="BP227" s="64"/>
      <c r="BQ227" s="53"/>
      <c r="BR227" s="64"/>
      <c r="BS227" s="53"/>
      <c r="BT227" s="64"/>
      <c r="BU227" s="53"/>
      <c r="BV227" s="64"/>
      <c r="BW227" s="53"/>
      <c r="BX227" s="64"/>
      <c r="BY227" s="161"/>
      <c r="BZ227" s="68"/>
      <c r="CA227" s="53"/>
      <c r="CB227" s="64"/>
      <c r="CC227" s="53"/>
      <c r="CD227" s="64"/>
      <c r="CE227" s="53"/>
      <c r="CF227" s="64"/>
      <c r="CG227" s="53"/>
      <c r="CH227" s="64"/>
      <c r="CI227" s="53"/>
      <c r="CJ227" s="64"/>
      <c r="CK227" s="53"/>
      <c r="CL227" s="64"/>
      <c r="CM227" s="53"/>
      <c r="CN227" s="64"/>
      <c r="CO227" s="53"/>
      <c r="CP227" s="64"/>
      <c r="CQ227" s="53"/>
      <c r="CR227" s="64"/>
      <c r="CS227" s="53"/>
      <c r="CT227" s="64"/>
      <c r="CU227" s="53"/>
      <c r="CV227" s="64"/>
      <c r="CW227" s="53"/>
      <c r="CX227" s="64"/>
      <c r="CY227" s="53"/>
      <c r="CZ227" s="64"/>
      <c r="DA227" s="53"/>
      <c r="DB227" s="64"/>
      <c r="DC227" s="53"/>
      <c r="DD227" s="64"/>
      <c r="DE227" s="53"/>
      <c r="DF227" s="64"/>
      <c r="DG227" s="53"/>
      <c r="DH227" s="64"/>
      <c r="DI227" s="53"/>
      <c r="DJ227" s="64"/>
      <c r="DK227" s="53"/>
      <c r="DL227" s="64"/>
      <c r="DM227" s="63"/>
      <c r="DN227" s="65"/>
      <c r="DO227" s="53"/>
      <c r="DP227" s="64"/>
      <c r="DQ227" s="53"/>
      <c r="DR227" s="64"/>
      <c r="DS227" s="53"/>
      <c r="DT227" s="64"/>
      <c r="DU227" s="53"/>
      <c r="DV227" s="64"/>
      <c r="DW227" s="53"/>
      <c r="DX227" s="64"/>
      <c r="DY227" s="53"/>
      <c r="DZ227" s="64"/>
      <c r="EA227" s="53"/>
      <c r="EB227" s="64"/>
      <c r="EC227" s="53"/>
      <c r="ED227" s="64"/>
      <c r="EE227" s="53"/>
      <c r="EF227" s="64"/>
      <c r="EG227" s="53"/>
      <c r="EH227" s="64"/>
      <c r="EI227" s="63"/>
      <c r="EJ227" s="64"/>
      <c r="EK227" s="63"/>
      <c r="EL227" s="64">
        <f t="shared" si="640"/>
        <v>0</v>
      </c>
      <c r="EM227" s="63"/>
      <c r="EN227" s="64"/>
      <c r="EO227" s="69"/>
      <c r="EP227" s="69"/>
      <c r="EQ227" s="70">
        <f t="shared" si="641"/>
        <v>0</v>
      </c>
      <c r="ER227" s="70">
        <f t="shared" si="641"/>
        <v>0</v>
      </c>
    </row>
    <row r="228" spans="1:148" s="1" customFormat="1" ht="43.5" customHeight="1" x14ac:dyDescent="0.25">
      <c r="A228" s="55"/>
      <c r="B228" s="55">
        <v>181</v>
      </c>
      <c r="C228" s="56" t="s">
        <v>587</v>
      </c>
      <c r="D228" s="131" t="s">
        <v>588</v>
      </c>
      <c r="E228" s="58">
        <v>13916</v>
      </c>
      <c r="F228" s="141">
        <v>1</v>
      </c>
      <c r="G228" s="60"/>
      <c r="H228" s="61">
        <v>1</v>
      </c>
      <c r="I228" s="107"/>
      <c r="J228" s="107"/>
      <c r="K228" s="101">
        <v>1.4</v>
      </c>
      <c r="L228" s="101">
        <v>1.68</v>
      </c>
      <c r="M228" s="101">
        <v>2.23</v>
      </c>
      <c r="N228" s="104">
        <v>2.57</v>
      </c>
      <c r="O228" s="53"/>
      <c r="P228" s="64"/>
      <c r="Q228" s="160"/>
      <c r="R228" s="64"/>
      <c r="S228" s="53"/>
      <c r="T228" s="65"/>
      <c r="U228" s="53"/>
      <c r="V228" s="64"/>
      <c r="W228" s="53"/>
      <c r="X228" s="65"/>
      <c r="Y228" s="53"/>
      <c r="Z228" s="64"/>
      <c r="AA228" s="53"/>
      <c r="AB228" s="64"/>
      <c r="AC228" s="64"/>
      <c r="AD228" s="64"/>
      <c r="AE228" s="53"/>
      <c r="AF228" s="64"/>
      <c r="AG228" s="53"/>
      <c r="AH228" s="64"/>
      <c r="AI228" s="53"/>
      <c r="AJ228" s="64"/>
      <c r="AK228" s="53"/>
      <c r="AL228" s="64"/>
      <c r="AM228" s="55"/>
      <c r="AN228" s="65"/>
      <c r="AO228" s="53"/>
      <c r="AP228" s="64"/>
      <c r="AQ228" s="53"/>
      <c r="AR228" s="64"/>
      <c r="AS228" s="53"/>
      <c r="AT228" s="64"/>
      <c r="AU228" s="53"/>
      <c r="AV228" s="64"/>
      <c r="AW228" s="53"/>
      <c r="AX228" s="64"/>
      <c r="AY228" s="53"/>
      <c r="AZ228" s="65">
        <f t="shared" si="659"/>
        <v>0</v>
      </c>
      <c r="BA228" s="53"/>
      <c r="BB228" s="64"/>
      <c r="BC228" s="53"/>
      <c r="BD228" s="64"/>
      <c r="BE228" s="53"/>
      <c r="BF228" s="64"/>
      <c r="BG228" s="53"/>
      <c r="BH228" s="64"/>
      <c r="BI228" s="53"/>
      <c r="BJ228" s="64"/>
      <c r="BK228" s="53"/>
      <c r="BL228" s="64"/>
      <c r="BM228" s="53"/>
      <c r="BN228" s="64"/>
      <c r="BO228" s="53"/>
      <c r="BP228" s="64"/>
      <c r="BQ228" s="53"/>
      <c r="BR228" s="64"/>
      <c r="BS228" s="53"/>
      <c r="BT228" s="64"/>
      <c r="BU228" s="53"/>
      <c r="BV228" s="64"/>
      <c r="BW228" s="53"/>
      <c r="BX228" s="64"/>
      <c r="BY228" s="161"/>
      <c r="BZ228" s="68"/>
      <c r="CA228" s="53"/>
      <c r="CB228" s="64"/>
      <c r="CC228" s="53"/>
      <c r="CD228" s="64"/>
      <c r="CE228" s="53"/>
      <c r="CF228" s="64"/>
      <c r="CG228" s="53"/>
      <c r="CH228" s="64"/>
      <c r="CI228" s="53"/>
      <c r="CJ228" s="64"/>
      <c r="CK228" s="53"/>
      <c r="CL228" s="64"/>
      <c r="CM228" s="53"/>
      <c r="CN228" s="64"/>
      <c r="CO228" s="53"/>
      <c r="CP228" s="64"/>
      <c r="CQ228" s="53"/>
      <c r="CR228" s="64"/>
      <c r="CS228" s="53"/>
      <c r="CT228" s="64"/>
      <c r="CU228" s="53"/>
      <c r="CV228" s="64"/>
      <c r="CW228" s="53"/>
      <c r="CX228" s="64"/>
      <c r="CY228" s="53"/>
      <c r="CZ228" s="64"/>
      <c r="DA228" s="53"/>
      <c r="DB228" s="64"/>
      <c r="DC228" s="53"/>
      <c r="DD228" s="64"/>
      <c r="DE228" s="53"/>
      <c r="DF228" s="64"/>
      <c r="DG228" s="53"/>
      <c r="DH228" s="64"/>
      <c r="DI228" s="53"/>
      <c r="DJ228" s="64"/>
      <c r="DK228" s="53"/>
      <c r="DL228" s="64"/>
      <c r="DM228" s="63"/>
      <c r="DN228" s="65"/>
      <c r="DO228" s="53"/>
      <c r="DP228" s="64"/>
      <c r="DQ228" s="53"/>
      <c r="DR228" s="64"/>
      <c r="DS228" s="53"/>
      <c r="DT228" s="64"/>
      <c r="DU228" s="53"/>
      <c r="DV228" s="64"/>
      <c r="DW228" s="53"/>
      <c r="DX228" s="64"/>
      <c r="DY228" s="53"/>
      <c r="DZ228" s="64"/>
      <c r="EA228" s="53"/>
      <c r="EB228" s="64"/>
      <c r="EC228" s="53"/>
      <c r="ED228" s="64"/>
      <c r="EE228" s="53"/>
      <c r="EF228" s="64"/>
      <c r="EG228" s="53"/>
      <c r="EH228" s="64"/>
      <c r="EI228" s="63"/>
      <c r="EJ228" s="64"/>
      <c r="EK228" s="63">
        <v>88</v>
      </c>
      <c r="EL228" s="64">
        <f t="shared" si="640"/>
        <v>1714451.2</v>
      </c>
      <c r="EM228" s="63"/>
      <c r="EN228" s="64"/>
      <c r="EO228" s="69"/>
      <c r="EP228" s="69"/>
      <c r="EQ228" s="70">
        <f t="shared" si="641"/>
        <v>88</v>
      </c>
      <c r="ER228" s="70">
        <f t="shared" si="641"/>
        <v>1714451.2</v>
      </c>
    </row>
    <row r="229" spans="1:148" s="1" customFormat="1" ht="43.5" customHeight="1" x14ac:dyDescent="0.25">
      <c r="A229" s="55"/>
      <c r="B229" s="55">
        <v>182</v>
      </c>
      <c r="C229" s="56" t="s">
        <v>589</v>
      </c>
      <c r="D229" s="131" t="s">
        <v>590</v>
      </c>
      <c r="E229" s="58">
        <v>13916</v>
      </c>
      <c r="F229" s="59">
        <v>1.4</v>
      </c>
      <c r="G229" s="60"/>
      <c r="H229" s="61">
        <v>1</v>
      </c>
      <c r="I229" s="107"/>
      <c r="J229" s="107"/>
      <c r="K229" s="101">
        <v>1.4</v>
      </c>
      <c r="L229" s="101">
        <v>1.68</v>
      </c>
      <c r="M229" s="101">
        <v>2.23</v>
      </c>
      <c r="N229" s="104">
        <v>2.57</v>
      </c>
      <c r="O229" s="53"/>
      <c r="P229" s="64"/>
      <c r="Q229" s="160"/>
      <c r="R229" s="64"/>
      <c r="S229" s="53"/>
      <c r="T229" s="65"/>
      <c r="U229" s="53"/>
      <c r="V229" s="64"/>
      <c r="W229" s="53"/>
      <c r="X229" s="65"/>
      <c r="Y229" s="53"/>
      <c r="Z229" s="64"/>
      <c r="AA229" s="53"/>
      <c r="AB229" s="64"/>
      <c r="AC229" s="64"/>
      <c r="AD229" s="64"/>
      <c r="AE229" s="53"/>
      <c r="AF229" s="64"/>
      <c r="AG229" s="53"/>
      <c r="AH229" s="64"/>
      <c r="AI229" s="53"/>
      <c r="AJ229" s="64"/>
      <c r="AK229" s="53"/>
      <c r="AL229" s="64"/>
      <c r="AM229" s="55"/>
      <c r="AN229" s="65"/>
      <c r="AO229" s="53"/>
      <c r="AP229" s="64"/>
      <c r="AQ229" s="53"/>
      <c r="AR229" s="64"/>
      <c r="AS229" s="53"/>
      <c r="AT229" s="64"/>
      <c r="AU229" s="53"/>
      <c r="AV229" s="64"/>
      <c r="AW229" s="53"/>
      <c r="AX229" s="64"/>
      <c r="AY229" s="53"/>
      <c r="AZ229" s="65">
        <f t="shared" si="659"/>
        <v>0</v>
      </c>
      <c r="BA229" s="53"/>
      <c r="BB229" s="64"/>
      <c r="BC229" s="53"/>
      <c r="BD229" s="64"/>
      <c r="BE229" s="53"/>
      <c r="BF229" s="64"/>
      <c r="BG229" s="53"/>
      <c r="BH229" s="64"/>
      <c r="BI229" s="53"/>
      <c r="BJ229" s="64"/>
      <c r="BK229" s="53"/>
      <c r="BL229" s="64"/>
      <c r="BM229" s="53"/>
      <c r="BN229" s="64"/>
      <c r="BO229" s="53"/>
      <c r="BP229" s="64"/>
      <c r="BQ229" s="53"/>
      <c r="BR229" s="64"/>
      <c r="BS229" s="53"/>
      <c r="BT229" s="64"/>
      <c r="BU229" s="53"/>
      <c r="BV229" s="64"/>
      <c r="BW229" s="53"/>
      <c r="BX229" s="64"/>
      <c r="BY229" s="161"/>
      <c r="BZ229" s="68"/>
      <c r="CA229" s="53"/>
      <c r="CB229" s="64"/>
      <c r="CC229" s="53"/>
      <c r="CD229" s="64"/>
      <c r="CE229" s="53"/>
      <c r="CF229" s="64"/>
      <c r="CG229" s="53"/>
      <c r="CH229" s="64"/>
      <c r="CI229" s="53"/>
      <c r="CJ229" s="64"/>
      <c r="CK229" s="53"/>
      <c r="CL229" s="64"/>
      <c r="CM229" s="53"/>
      <c r="CN229" s="64"/>
      <c r="CO229" s="53"/>
      <c r="CP229" s="64"/>
      <c r="CQ229" s="53"/>
      <c r="CR229" s="64"/>
      <c r="CS229" s="53"/>
      <c r="CT229" s="64"/>
      <c r="CU229" s="53"/>
      <c r="CV229" s="64"/>
      <c r="CW229" s="53"/>
      <c r="CX229" s="64"/>
      <c r="CY229" s="53"/>
      <c r="CZ229" s="64"/>
      <c r="DA229" s="53"/>
      <c r="DB229" s="64"/>
      <c r="DC229" s="53"/>
      <c r="DD229" s="64"/>
      <c r="DE229" s="53"/>
      <c r="DF229" s="64"/>
      <c r="DG229" s="53"/>
      <c r="DH229" s="64"/>
      <c r="DI229" s="53"/>
      <c r="DJ229" s="64"/>
      <c r="DK229" s="53"/>
      <c r="DL229" s="64"/>
      <c r="DM229" s="63"/>
      <c r="DN229" s="65"/>
      <c r="DO229" s="53"/>
      <c r="DP229" s="64"/>
      <c r="DQ229" s="53"/>
      <c r="DR229" s="64"/>
      <c r="DS229" s="53"/>
      <c r="DT229" s="64"/>
      <c r="DU229" s="53"/>
      <c r="DV229" s="64"/>
      <c r="DW229" s="53"/>
      <c r="DX229" s="64"/>
      <c r="DY229" s="53"/>
      <c r="DZ229" s="64"/>
      <c r="EA229" s="53"/>
      <c r="EB229" s="64"/>
      <c r="EC229" s="53"/>
      <c r="ED229" s="64"/>
      <c r="EE229" s="53"/>
      <c r="EF229" s="64"/>
      <c r="EG229" s="53"/>
      <c r="EH229" s="64"/>
      <c r="EI229" s="63"/>
      <c r="EJ229" s="64"/>
      <c r="EK229" s="63">
        <v>9</v>
      </c>
      <c r="EL229" s="64">
        <f t="shared" si="640"/>
        <v>245478.23999999996</v>
      </c>
      <c r="EM229" s="63"/>
      <c r="EN229" s="64"/>
      <c r="EO229" s="69"/>
      <c r="EP229" s="69"/>
      <c r="EQ229" s="70">
        <f t="shared" si="641"/>
        <v>9</v>
      </c>
      <c r="ER229" s="70">
        <f t="shared" si="641"/>
        <v>245478.23999999996</v>
      </c>
    </row>
    <row r="230" spans="1:148" s="110" customFormat="1" ht="19.5" customHeight="1" x14ac:dyDescent="0.25">
      <c r="A230" s="210" t="s">
        <v>592</v>
      </c>
      <c r="B230" s="211"/>
      <c r="C230" s="212"/>
      <c r="D230" s="162" t="s">
        <v>591</v>
      </c>
      <c r="E230" s="163"/>
      <c r="F230" s="164"/>
      <c r="G230" s="164"/>
      <c r="H230" s="163"/>
      <c r="I230" s="163"/>
      <c r="J230" s="163"/>
      <c r="K230" s="163"/>
      <c r="L230" s="163"/>
      <c r="M230" s="163"/>
      <c r="N230" s="163"/>
      <c r="O230" s="165">
        <f t="shared" ref="O230:BZ230" si="702">SUM(O11,O12,O23,O25,O27,O31,O36,O38,O42,O45,O47,O50,O59,O63,O66,O70,O73,O75,O80,O132,O139,O146,O149,O151,O153,O157,O159,O161,O163,O168,O175,O182,O191,O193,O197,O202,O213)</f>
        <v>585</v>
      </c>
      <c r="P230" s="165">
        <f t="shared" si="702"/>
        <v>43730632.058064006</v>
      </c>
      <c r="Q230" s="166">
        <f t="shared" si="702"/>
        <v>670</v>
      </c>
      <c r="R230" s="165">
        <f t="shared" si="702"/>
        <v>9043535.256000001</v>
      </c>
      <c r="S230" s="165">
        <f t="shared" si="702"/>
        <v>3380</v>
      </c>
      <c r="T230" s="165">
        <f t="shared" si="702"/>
        <v>412866803.09975511</v>
      </c>
      <c r="U230" s="166">
        <f t="shared" si="702"/>
        <v>990</v>
      </c>
      <c r="V230" s="166">
        <f t="shared" si="702"/>
        <v>14424768.960000001</v>
      </c>
      <c r="W230" s="166">
        <f t="shared" si="702"/>
        <v>870</v>
      </c>
      <c r="X230" s="166">
        <f t="shared" si="702"/>
        <v>24080617.2558336</v>
      </c>
      <c r="Y230" s="166">
        <f t="shared" si="702"/>
        <v>1830</v>
      </c>
      <c r="Z230" s="166">
        <f t="shared" si="702"/>
        <v>41673438.071999997</v>
      </c>
      <c r="AA230" s="166">
        <f t="shared" si="702"/>
        <v>1133</v>
      </c>
      <c r="AB230" s="166">
        <f t="shared" si="702"/>
        <v>19652691.032721594</v>
      </c>
      <c r="AC230" s="165">
        <f t="shared" si="702"/>
        <v>0</v>
      </c>
      <c r="AD230" s="166">
        <f t="shared" si="702"/>
        <v>0</v>
      </c>
      <c r="AE230" s="166">
        <f t="shared" si="702"/>
        <v>2167</v>
      </c>
      <c r="AF230" s="166">
        <f t="shared" si="702"/>
        <v>29768148.777247995</v>
      </c>
      <c r="AG230" s="165">
        <f t="shared" si="702"/>
        <v>439</v>
      </c>
      <c r="AH230" s="165">
        <f t="shared" si="702"/>
        <v>14872789.707173439</v>
      </c>
      <c r="AI230" s="165">
        <f t="shared" si="702"/>
        <v>764</v>
      </c>
      <c r="AJ230" s="166">
        <f t="shared" si="702"/>
        <v>14870195.85383584</v>
      </c>
      <c r="AK230" s="165">
        <f t="shared" si="702"/>
        <v>2597</v>
      </c>
      <c r="AL230" s="166">
        <f t="shared" si="702"/>
        <v>67964975.836799994</v>
      </c>
      <c r="AM230" s="166">
        <f t="shared" si="702"/>
        <v>0</v>
      </c>
      <c r="AN230" s="166">
        <f t="shared" si="702"/>
        <v>0</v>
      </c>
      <c r="AO230" s="166">
        <f t="shared" si="702"/>
        <v>240</v>
      </c>
      <c r="AP230" s="166">
        <f t="shared" si="702"/>
        <v>4730326.72</v>
      </c>
      <c r="AQ230" s="166">
        <f t="shared" si="702"/>
        <v>1488</v>
      </c>
      <c r="AR230" s="166">
        <f t="shared" si="702"/>
        <v>55604794.166476801</v>
      </c>
      <c r="AS230" s="166">
        <f t="shared" si="702"/>
        <v>1355</v>
      </c>
      <c r="AT230" s="166">
        <f t="shared" si="702"/>
        <v>20754211.072000001</v>
      </c>
      <c r="AU230" s="166">
        <f t="shared" si="702"/>
        <v>504</v>
      </c>
      <c r="AV230" s="166">
        <f t="shared" si="702"/>
        <v>7722044.0639999993</v>
      </c>
      <c r="AW230" s="166">
        <f t="shared" si="702"/>
        <v>438</v>
      </c>
      <c r="AX230" s="166">
        <f t="shared" si="702"/>
        <v>6829165.6720000003</v>
      </c>
      <c r="AY230" s="166">
        <f t="shared" si="702"/>
        <v>3531</v>
      </c>
      <c r="AZ230" s="167">
        <f t="shared" si="702"/>
        <v>61886332.764099196</v>
      </c>
      <c r="BA230" s="166">
        <f t="shared" si="702"/>
        <v>4610</v>
      </c>
      <c r="BB230" s="166">
        <f t="shared" si="702"/>
        <v>80667818.183220789</v>
      </c>
      <c r="BC230" s="166">
        <f t="shared" si="702"/>
        <v>2000</v>
      </c>
      <c r="BD230" s="166">
        <f t="shared" si="702"/>
        <v>35645289.606079996</v>
      </c>
      <c r="BE230" s="166">
        <f t="shared" si="702"/>
        <v>1753</v>
      </c>
      <c r="BF230" s="166">
        <f t="shared" si="702"/>
        <v>28343428.302033592</v>
      </c>
      <c r="BG230" s="166">
        <f t="shared" si="702"/>
        <v>1036</v>
      </c>
      <c r="BH230" s="166">
        <f t="shared" si="702"/>
        <v>17647709.466743998</v>
      </c>
      <c r="BI230" s="166">
        <f t="shared" si="702"/>
        <v>5679</v>
      </c>
      <c r="BJ230" s="166">
        <f t="shared" si="702"/>
        <v>79788201.037854403</v>
      </c>
      <c r="BK230" s="165">
        <f t="shared" si="702"/>
        <v>785</v>
      </c>
      <c r="BL230" s="166">
        <f t="shared" si="702"/>
        <v>13121006.752</v>
      </c>
      <c r="BM230" s="165">
        <f t="shared" si="702"/>
        <v>2025</v>
      </c>
      <c r="BN230" s="166">
        <f t="shared" si="702"/>
        <v>33602269.399999999</v>
      </c>
      <c r="BO230" s="166">
        <f t="shared" si="702"/>
        <v>990</v>
      </c>
      <c r="BP230" s="166">
        <f t="shared" si="702"/>
        <v>14641023.6</v>
      </c>
      <c r="BQ230" s="166">
        <f t="shared" si="702"/>
        <v>1997</v>
      </c>
      <c r="BR230" s="166">
        <f t="shared" si="702"/>
        <v>33264964.652752001</v>
      </c>
      <c r="BS230" s="166">
        <f t="shared" si="702"/>
        <v>772</v>
      </c>
      <c r="BT230" s="166">
        <f t="shared" si="702"/>
        <v>11567480.175999999</v>
      </c>
      <c r="BU230" s="166">
        <f t="shared" si="702"/>
        <v>900</v>
      </c>
      <c r="BV230" s="166">
        <f t="shared" si="702"/>
        <v>13313492.864</v>
      </c>
      <c r="BW230" s="166">
        <f t="shared" si="702"/>
        <v>224</v>
      </c>
      <c r="BX230" s="166">
        <f t="shared" si="702"/>
        <v>3834915.6159999999</v>
      </c>
      <c r="BY230" s="168">
        <f t="shared" si="702"/>
        <v>310</v>
      </c>
      <c r="BZ230" s="168">
        <f t="shared" si="702"/>
        <v>4761498.5599999996</v>
      </c>
      <c r="CA230" s="166">
        <f t="shared" ref="CA230:EL230" si="703">SUM(CA11,CA12,CA23,CA25,CA27,CA31,CA36,CA38,CA42,CA45,CA47,CA50,CA59,CA63,CA66,CA70,CA73,CA75,CA80,CA132,CA139,CA146,CA149,CA151,CA153,CA157,CA159,CA161,CA163,CA168,CA175,CA182,CA191,CA193,CA197,CA202,CA213)</f>
        <v>1013</v>
      </c>
      <c r="CB230" s="166">
        <f t="shared" si="703"/>
        <v>18210370.613792002</v>
      </c>
      <c r="CC230" s="166">
        <f t="shared" si="703"/>
        <v>822</v>
      </c>
      <c r="CD230" s="166">
        <f t="shared" si="703"/>
        <v>17006420.392550398</v>
      </c>
      <c r="CE230" s="166">
        <f t="shared" si="703"/>
        <v>746</v>
      </c>
      <c r="CF230" s="166">
        <f t="shared" si="703"/>
        <v>12885744.637247998</v>
      </c>
      <c r="CG230" s="166">
        <f t="shared" si="703"/>
        <v>780</v>
      </c>
      <c r="CH230" s="166">
        <f t="shared" si="703"/>
        <v>13771242.372496</v>
      </c>
      <c r="CI230" s="166">
        <f t="shared" si="703"/>
        <v>1237</v>
      </c>
      <c r="CJ230" s="166">
        <f t="shared" si="703"/>
        <v>20672715.357840002</v>
      </c>
      <c r="CK230" s="166">
        <f t="shared" si="703"/>
        <v>2561</v>
      </c>
      <c r="CL230" s="166">
        <f t="shared" si="703"/>
        <v>58623280.650928013</v>
      </c>
      <c r="CM230" s="166">
        <f t="shared" si="703"/>
        <v>1783</v>
      </c>
      <c r="CN230" s="166">
        <f t="shared" si="703"/>
        <v>35571554.600198403</v>
      </c>
      <c r="CO230" s="166">
        <f t="shared" si="703"/>
        <v>1650</v>
      </c>
      <c r="CP230" s="166">
        <f t="shared" si="703"/>
        <v>35717771.259071991</v>
      </c>
      <c r="CQ230" s="166">
        <f t="shared" si="703"/>
        <v>630</v>
      </c>
      <c r="CR230" s="166">
        <f t="shared" si="703"/>
        <v>11956350.259353919</v>
      </c>
      <c r="CS230" s="166">
        <f t="shared" si="703"/>
        <v>1592</v>
      </c>
      <c r="CT230" s="166">
        <f t="shared" si="703"/>
        <v>33395920.391456001</v>
      </c>
      <c r="CU230" s="166">
        <f t="shared" si="703"/>
        <v>773</v>
      </c>
      <c r="CV230" s="165">
        <f t="shared" si="703"/>
        <v>17792730.412799999</v>
      </c>
      <c r="CW230" s="166">
        <f t="shared" si="703"/>
        <v>509</v>
      </c>
      <c r="CX230" s="166">
        <f t="shared" si="703"/>
        <v>8298801.0335999997</v>
      </c>
      <c r="CY230" s="166">
        <f t="shared" si="703"/>
        <v>1005</v>
      </c>
      <c r="CZ230" s="166">
        <f t="shared" si="703"/>
        <v>22844680.560301602</v>
      </c>
      <c r="DA230" s="166">
        <f t="shared" si="703"/>
        <v>320</v>
      </c>
      <c r="DB230" s="166">
        <f t="shared" si="703"/>
        <v>6664851.1104000006</v>
      </c>
      <c r="DC230" s="166">
        <f t="shared" si="703"/>
        <v>2205</v>
      </c>
      <c r="DD230" s="166">
        <f t="shared" si="703"/>
        <v>46026746.7810416</v>
      </c>
      <c r="DE230" s="166">
        <f t="shared" si="703"/>
        <v>800</v>
      </c>
      <c r="DF230" s="166">
        <f t="shared" si="703"/>
        <v>17083076.0439808</v>
      </c>
      <c r="DG230" s="166">
        <f t="shared" si="703"/>
        <v>573</v>
      </c>
      <c r="DH230" s="166">
        <f t="shared" si="703"/>
        <v>14083292.006694399</v>
      </c>
      <c r="DI230" s="166">
        <f t="shared" si="703"/>
        <v>2069</v>
      </c>
      <c r="DJ230" s="166">
        <f t="shared" si="703"/>
        <v>42187362.013809599</v>
      </c>
      <c r="DK230" s="166">
        <f t="shared" si="703"/>
        <v>507</v>
      </c>
      <c r="DL230" s="166">
        <f t="shared" si="703"/>
        <v>10294422.230400002</v>
      </c>
      <c r="DM230" s="166">
        <f t="shared" si="703"/>
        <v>1422</v>
      </c>
      <c r="DN230" s="166">
        <f t="shared" si="703"/>
        <v>32720263.857119996</v>
      </c>
      <c r="DO230" s="166">
        <f t="shared" si="703"/>
        <v>605</v>
      </c>
      <c r="DP230" s="166">
        <f t="shared" si="703"/>
        <v>11770872.485422399</v>
      </c>
      <c r="DQ230" s="166">
        <f t="shared" si="703"/>
        <v>262</v>
      </c>
      <c r="DR230" s="166">
        <f t="shared" si="703"/>
        <v>6068923.4592000004</v>
      </c>
      <c r="DS230" s="166">
        <f t="shared" si="703"/>
        <v>177</v>
      </c>
      <c r="DT230" s="166">
        <f t="shared" si="703"/>
        <v>3631740.5075055994</v>
      </c>
      <c r="DU230" s="166">
        <f t="shared" si="703"/>
        <v>43</v>
      </c>
      <c r="DV230" s="166">
        <f t="shared" si="703"/>
        <v>956134.59978400008</v>
      </c>
      <c r="DW230" s="166">
        <f t="shared" si="703"/>
        <v>20</v>
      </c>
      <c r="DX230" s="166">
        <f t="shared" si="703"/>
        <v>527555.56000000006</v>
      </c>
      <c r="DY230" s="166">
        <f t="shared" si="703"/>
        <v>200</v>
      </c>
      <c r="DZ230" s="166">
        <f t="shared" si="703"/>
        <v>6995404.5194325596</v>
      </c>
      <c r="EA230" s="166">
        <f t="shared" si="703"/>
        <v>90</v>
      </c>
      <c r="EB230" s="166">
        <f t="shared" si="703"/>
        <v>31140668.16</v>
      </c>
      <c r="EC230" s="166">
        <f t="shared" si="703"/>
        <v>34</v>
      </c>
      <c r="ED230" s="166">
        <f t="shared" si="703"/>
        <v>592264.95999999996</v>
      </c>
      <c r="EE230" s="166">
        <f t="shared" si="703"/>
        <v>0</v>
      </c>
      <c r="EF230" s="166">
        <f t="shared" si="703"/>
        <v>0</v>
      </c>
      <c r="EG230" s="166">
        <f t="shared" si="703"/>
        <v>0</v>
      </c>
      <c r="EH230" s="166">
        <f t="shared" si="703"/>
        <v>0</v>
      </c>
      <c r="EI230" s="166">
        <f t="shared" si="703"/>
        <v>1430</v>
      </c>
      <c r="EJ230" s="166">
        <f t="shared" si="703"/>
        <v>54630208.192000002</v>
      </c>
      <c r="EK230" s="166">
        <f t="shared" si="703"/>
        <v>2657</v>
      </c>
      <c r="EL230" s="166">
        <f t="shared" si="703"/>
        <v>80634536.415999994</v>
      </c>
      <c r="EM230" s="166">
        <f t="shared" ref="EM230:ER230" si="704">SUM(EM11,EM12,EM23,EM25,EM27,EM31,EM36,EM38,EM42,EM45,EM47,EM50,EM59,EM63,EM66,EM70,EM73,EM75,EM80,EM132,EM139,EM146,EM149,EM151,EM153,EM157,EM159,EM161,EM163,EM168,EM175,EM182,EM191,EM193,EM197,EM202,EM213)</f>
        <v>269</v>
      </c>
      <c r="EN230" s="166">
        <f t="shared" si="704"/>
        <v>24746385.625520162</v>
      </c>
      <c r="EO230" s="165">
        <f t="shared" si="704"/>
        <v>50</v>
      </c>
      <c r="EP230" s="166">
        <f t="shared" si="704"/>
        <v>6770728.8626133334</v>
      </c>
      <c r="EQ230" s="165">
        <f t="shared" si="704"/>
        <v>74896</v>
      </c>
      <c r="ER230" s="167">
        <f t="shared" si="704"/>
        <v>1924947588.5172536</v>
      </c>
    </row>
    <row r="231" spans="1:148" s="1" customFormat="1" x14ac:dyDescent="0.25">
      <c r="Q231" s="2"/>
      <c r="AL231" s="3"/>
      <c r="BY231" s="6"/>
      <c r="BZ231" s="6"/>
      <c r="EQ231" s="8"/>
      <c r="ER231" s="8"/>
    </row>
    <row r="232" spans="1:148" s="1" customFormat="1" x14ac:dyDescent="0.25">
      <c r="Q232" s="2"/>
      <c r="AL232" s="3"/>
      <c r="BY232" s="6"/>
      <c r="BZ232" s="6"/>
      <c r="EQ232" s="8"/>
      <c r="ER232" s="8"/>
    </row>
    <row r="233" spans="1:148" s="1" customFormat="1" x14ac:dyDescent="0.25">
      <c r="Q233" s="2"/>
      <c r="AL233" s="3"/>
      <c r="BY233" s="6"/>
      <c r="BZ233" s="6"/>
      <c r="EQ233" s="8"/>
      <c r="ER233" s="8"/>
    </row>
    <row r="234" spans="1:148" s="1" customFormat="1" x14ac:dyDescent="0.25">
      <c r="Q234" s="2"/>
      <c r="AL234" s="3"/>
      <c r="BY234" s="6"/>
      <c r="BZ234" s="6"/>
      <c r="EQ234" s="8"/>
      <c r="ER234" s="8"/>
    </row>
    <row r="235" spans="1:148" s="1" customFormat="1" x14ac:dyDescent="0.25">
      <c r="Q235" s="2"/>
      <c r="AL235" s="3"/>
      <c r="BY235" s="6"/>
      <c r="BZ235" s="6"/>
      <c r="EQ235" s="8"/>
      <c r="ER235" s="8"/>
    </row>
    <row r="236" spans="1:148" s="1" customFormat="1" x14ac:dyDescent="0.25">
      <c r="Q236" s="2"/>
      <c r="AL236" s="3"/>
      <c r="BY236" s="6"/>
      <c r="BZ236" s="6"/>
      <c r="EQ236" s="8"/>
      <c r="ER236" s="8"/>
    </row>
    <row r="237" spans="1:148" s="1" customFormat="1" x14ac:dyDescent="0.25">
      <c r="Q237" s="2"/>
      <c r="AL237" s="3"/>
      <c r="BY237" s="6"/>
      <c r="BZ237" s="6"/>
      <c r="EQ237" s="8"/>
      <c r="ER237" s="8"/>
    </row>
    <row r="238" spans="1:148" s="1" customFormat="1" x14ac:dyDescent="0.25">
      <c r="Q238" s="2"/>
      <c r="AL238" s="3"/>
      <c r="BY238" s="6"/>
      <c r="BZ238" s="6"/>
      <c r="EQ238" s="8"/>
      <c r="ER238" s="8"/>
    </row>
    <row r="239" spans="1:148" s="1" customFormat="1" x14ac:dyDescent="0.25">
      <c r="Q239" s="2"/>
      <c r="AL239" s="3"/>
      <c r="BY239" s="6"/>
      <c r="BZ239" s="6"/>
      <c r="EQ239" s="8"/>
      <c r="ER239" s="8"/>
    </row>
    <row r="240" spans="1:148" s="1" customFormat="1" x14ac:dyDescent="0.25">
      <c r="Q240" s="2"/>
      <c r="AL240" s="3"/>
      <c r="BY240" s="6"/>
      <c r="BZ240" s="6"/>
      <c r="EQ240" s="8"/>
      <c r="ER240" s="8"/>
    </row>
    <row r="241" spans="17:148" s="1" customFormat="1" x14ac:dyDescent="0.25">
      <c r="Q241" s="2"/>
      <c r="AL241" s="3"/>
      <c r="BY241" s="6"/>
      <c r="BZ241" s="6"/>
      <c r="EQ241" s="8"/>
      <c r="ER241" s="8"/>
    </row>
    <row r="242" spans="17:148" s="1" customFormat="1" x14ac:dyDescent="0.25">
      <c r="Q242" s="2"/>
      <c r="AL242" s="3"/>
      <c r="BY242" s="6"/>
      <c r="BZ242" s="6"/>
      <c r="EQ242" s="8"/>
      <c r="ER242" s="8"/>
    </row>
    <row r="243" spans="17:148" s="1" customFormat="1" x14ac:dyDescent="0.25">
      <c r="Q243" s="2"/>
      <c r="AL243" s="3"/>
      <c r="BY243" s="6"/>
      <c r="BZ243" s="6"/>
      <c r="EQ243" s="8"/>
      <c r="ER243" s="8"/>
    </row>
    <row r="244" spans="17:148" s="1" customFormat="1" x14ac:dyDescent="0.25">
      <c r="Q244" s="2"/>
      <c r="AL244" s="3"/>
      <c r="BY244" s="6"/>
      <c r="BZ244" s="6"/>
      <c r="EQ244" s="8"/>
      <c r="ER244" s="8"/>
    </row>
    <row r="245" spans="17:148" s="1" customFormat="1" x14ac:dyDescent="0.25">
      <c r="Q245" s="2"/>
      <c r="AL245" s="3"/>
      <c r="BY245" s="6"/>
      <c r="BZ245" s="6"/>
      <c r="EQ245" s="8"/>
      <c r="ER245" s="8"/>
    </row>
    <row r="246" spans="17:148" s="1" customFormat="1" x14ac:dyDescent="0.25">
      <c r="Q246" s="2"/>
      <c r="AL246" s="3"/>
      <c r="BY246" s="6"/>
      <c r="BZ246" s="6"/>
      <c r="EQ246" s="8"/>
      <c r="ER246" s="8"/>
    </row>
    <row r="247" spans="17:148" s="1" customFormat="1" x14ac:dyDescent="0.25">
      <c r="Q247" s="2"/>
      <c r="AL247" s="3"/>
      <c r="BY247" s="6"/>
      <c r="BZ247" s="6"/>
      <c r="EQ247" s="8"/>
      <c r="ER247" s="8"/>
    </row>
    <row r="248" spans="17:148" s="1" customFormat="1" x14ac:dyDescent="0.25">
      <c r="Q248" s="2"/>
      <c r="AL248" s="3"/>
      <c r="BY248" s="6"/>
      <c r="BZ248" s="6"/>
      <c r="EQ248" s="8"/>
      <c r="ER248" s="8"/>
    </row>
    <row r="249" spans="17:148" s="1" customFormat="1" x14ac:dyDescent="0.25">
      <c r="Q249" s="2"/>
      <c r="AL249" s="3"/>
      <c r="BY249" s="6"/>
      <c r="BZ249" s="6"/>
      <c r="EQ249" s="8"/>
      <c r="ER249" s="8"/>
    </row>
    <row r="250" spans="17:148" s="1" customFormat="1" x14ac:dyDescent="0.25">
      <c r="Q250" s="2"/>
      <c r="AL250" s="3"/>
      <c r="BY250" s="6"/>
      <c r="BZ250" s="6"/>
      <c r="EQ250" s="8"/>
      <c r="ER250" s="8"/>
    </row>
    <row r="251" spans="17:148" s="1" customFormat="1" x14ac:dyDescent="0.25">
      <c r="Q251" s="2"/>
      <c r="AL251" s="3"/>
      <c r="BY251" s="6"/>
      <c r="BZ251" s="6"/>
      <c r="EQ251" s="8"/>
      <c r="ER251" s="8"/>
    </row>
    <row r="252" spans="17:148" s="1" customFormat="1" x14ac:dyDescent="0.25">
      <c r="Q252" s="2"/>
      <c r="AL252" s="3"/>
      <c r="BY252" s="6"/>
      <c r="BZ252" s="6"/>
      <c r="EQ252" s="8"/>
      <c r="ER252" s="8"/>
    </row>
    <row r="253" spans="17:148" s="1" customFormat="1" x14ac:dyDescent="0.25">
      <c r="Q253" s="2"/>
      <c r="AL253" s="3"/>
      <c r="BY253" s="6"/>
      <c r="BZ253" s="6"/>
      <c r="EQ253" s="8"/>
      <c r="ER253" s="8"/>
    </row>
    <row r="254" spans="17:148" s="1" customFormat="1" x14ac:dyDescent="0.25">
      <c r="Q254" s="2"/>
      <c r="AL254" s="3"/>
      <c r="BY254" s="6"/>
      <c r="BZ254" s="6"/>
      <c r="EQ254" s="8"/>
      <c r="ER254" s="8"/>
    </row>
    <row r="255" spans="17:148" s="1" customFormat="1" x14ac:dyDescent="0.25">
      <c r="Q255" s="2"/>
      <c r="AL255" s="3"/>
      <c r="BY255" s="6"/>
      <c r="BZ255" s="6"/>
      <c r="EQ255" s="8"/>
      <c r="ER255" s="8"/>
    </row>
    <row r="256" spans="17:148" s="1" customFormat="1" x14ac:dyDescent="0.25">
      <c r="Q256" s="2"/>
      <c r="AL256" s="3"/>
      <c r="BY256" s="6"/>
      <c r="BZ256" s="6"/>
      <c r="EQ256" s="8"/>
      <c r="ER256" s="8"/>
    </row>
    <row r="257" spans="17:148" s="1" customFormat="1" x14ac:dyDescent="0.25">
      <c r="Q257" s="2"/>
      <c r="AL257" s="3"/>
      <c r="BY257" s="6"/>
      <c r="BZ257" s="6"/>
      <c r="EQ257" s="8"/>
      <c r="ER257" s="8"/>
    </row>
    <row r="258" spans="17:148" s="1" customFormat="1" x14ac:dyDescent="0.25">
      <c r="Q258" s="2"/>
      <c r="AL258" s="3"/>
      <c r="BY258" s="6"/>
      <c r="BZ258" s="6"/>
      <c r="EQ258" s="8"/>
      <c r="ER258" s="8"/>
    </row>
    <row r="259" spans="17:148" s="1" customFormat="1" x14ac:dyDescent="0.25">
      <c r="Q259" s="2"/>
      <c r="AL259" s="3"/>
      <c r="BY259" s="6"/>
      <c r="BZ259" s="6"/>
      <c r="EQ259" s="8"/>
      <c r="ER259" s="8"/>
    </row>
    <row r="260" spans="17:148" s="1" customFormat="1" x14ac:dyDescent="0.25">
      <c r="Q260" s="2"/>
      <c r="AL260" s="3"/>
      <c r="BY260" s="6"/>
      <c r="BZ260" s="6"/>
      <c r="EQ260" s="8"/>
      <c r="ER260" s="8"/>
    </row>
    <row r="261" spans="17:148" s="1" customFormat="1" x14ac:dyDescent="0.25">
      <c r="Q261" s="2"/>
      <c r="AL261" s="3"/>
      <c r="BY261" s="6"/>
      <c r="BZ261" s="6"/>
      <c r="EQ261" s="8"/>
      <c r="ER261" s="8"/>
    </row>
    <row r="262" spans="17:148" s="1" customFormat="1" x14ac:dyDescent="0.25">
      <c r="Q262" s="2"/>
      <c r="AL262" s="3"/>
      <c r="BY262" s="6"/>
      <c r="BZ262" s="6"/>
      <c r="EQ262" s="8"/>
      <c r="ER262" s="8"/>
    </row>
    <row r="263" spans="17:148" s="1" customFormat="1" x14ac:dyDescent="0.25">
      <c r="Q263" s="2"/>
      <c r="AL263" s="3"/>
      <c r="BY263" s="6"/>
      <c r="BZ263" s="6"/>
      <c r="EQ263" s="8"/>
      <c r="ER263" s="8"/>
    </row>
    <row r="264" spans="17:148" s="1" customFormat="1" x14ac:dyDescent="0.25">
      <c r="Q264" s="2"/>
      <c r="AL264" s="3"/>
      <c r="BY264" s="6"/>
      <c r="BZ264" s="6"/>
      <c r="EQ264" s="8"/>
      <c r="ER264" s="8"/>
    </row>
    <row r="265" spans="17:148" s="1" customFormat="1" x14ac:dyDescent="0.25">
      <c r="Q265" s="2"/>
      <c r="AL265" s="3"/>
      <c r="BY265" s="6"/>
      <c r="BZ265" s="6"/>
      <c r="EQ265" s="8"/>
      <c r="ER265" s="8"/>
    </row>
    <row r="266" spans="17:148" s="1" customFormat="1" x14ac:dyDescent="0.25">
      <c r="Q266" s="2"/>
      <c r="AL266" s="3"/>
      <c r="BY266" s="6"/>
      <c r="BZ266" s="6"/>
      <c r="EQ266" s="8"/>
      <c r="ER266" s="8"/>
    </row>
    <row r="267" spans="17:148" s="1" customFormat="1" x14ac:dyDescent="0.25">
      <c r="Q267" s="2"/>
      <c r="AL267" s="3"/>
      <c r="BY267" s="6"/>
      <c r="BZ267" s="6"/>
      <c r="EQ267" s="8"/>
      <c r="ER267" s="8"/>
    </row>
    <row r="268" spans="17:148" s="1" customFormat="1" x14ac:dyDescent="0.25">
      <c r="Q268" s="2"/>
      <c r="AL268" s="3"/>
      <c r="BY268" s="6"/>
      <c r="BZ268" s="6"/>
      <c r="EQ268" s="8"/>
      <c r="ER268" s="8"/>
    </row>
    <row r="269" spans="17:148" s="1" customFormat="1" x14ac:dyDescent="0.25">
      <c r="Q269" s="2"/>
      <c r="AL269" s="3"/>
      <c r="BY269" s="6"/>
      <c r="BZ269" s="6"/>
      <c r="EQ269" s="8"/>
      <c r="ER269" s="8"/>
    </row>
    <row r="270" spans="17:148" s="1" customFormat="1" x14ac:dyDescent="0.25">
      <c r="Q270" s="2"/>
      <c r="AL270" s="3"/>
      <c r="BY270" s="6"/>
      <c r="BZ270" s="6"/>
      <c r="EQ270" s="8"/>
      <c r="ER270" s="8"/>
    </row>
    <row r="271" spans="17:148" s="1" customFormat="1" x14ac:dyDescent="0.25">
      <c r="Q271" s="2"/>
      <c r="AL271" s="3"/>
      <c r="BY271" s="6"/>
      <c r="BZ271" s="6"/>
      <c r="EQ271" s="8"/>
      <c r="ER271" s="8"/>
    </row>
    <row r="272" spans="17:148" s="1" customFormat="1" x14ac:dyDescent="0.25">
      <c r="Q272" s="2"/>
      <c r="AL272" s="3"/>
      <c r="BY272" s="6"/>
      <c r="BZ272" s="6"/>
      <c r="EQ272" s="8"/>
      <c r="ER272" s="8"/>
    </row>
    <row r="273" spans="17:148" s="1" customFormat="1" x14ac:dyDescent="0.25">
      <c r="Q273" s="2"/>
      <c r="AL273" s="3"/>
      <c r="BY273" s="6"/>
      <c r="BZ273" s="6"/>
      <c r="EQ273" s="8"/>
      <c r="ER273" s="8"/>
    </row>
    <row r="274" spans="17:148" s="1" customFormat="1" x14ac:dyDescent="0.25">
      <c r="Q274" s="2"/>
      <c r="AL274" s="3"/>
      <c r="BY274" s="6"/>
      <c r="BZ274" s="6"/>
      <c r="EQ274" s="8"/>
      <c r="ER274" s="8"/>
    </row>
    <row r="275" spans="17:148" s="1" customFormat="1" x14ac:dyDescent="0.25">
      <c r="Q275" s="2"/>
      <c r="AL275" s="3"/>
      <c r="BY275" s="6"/>
      <c r="BZ275" s="6"/>
      <c r="EQ275" s="8"/>
      <c r="ER275" s="8"/>
    </row>
    <row r="276" spans="17:148" s="1" customFormat="1" x14ac:dyDescent="0.25">
      <c r="Q276" s="2"/>
      <c r="AL276" s="3"/>
      <c r="BY276" s="6"/>
      <c r="BZ276" s="6"/>
      <c r="EQ276" s="8"/>
      <c r="ER276" s="8"/>
    </row>
    <row r="277" spans="17:148" s="1" customFormat="1" x14ac:dyDescent="0.25">
      <c r="Q277" s="2"/>
      <c r="AL277" s="3"/>
      <c r="BY277" s="6"/>
      <c r="BZ277" s="6"/>
      <c r="EQ277" s="8"/>
      <c r="ER277" s="8"/>
    </row>
    <row r="278" spans="17:148" s="1" customFormat="1" x14ac:dyDescent="0.25">
      <c r="Q278" s="2"/>
      <c r="AL278" s="3"/>
      <c r="BY278" s="6"/>
      <c r="BZ278" s="6"/>
      <c r="EQ278" s="8"/>
      <c r="ER278" s="8"/>
    </row>
    <row r="279" spans="17:148" s="1" customFormat="1" x14ac:dyDescent="0.25">
      <c r="Q279" s="2"/>
      <c r="AL279" s="3"/>
      <c r="BY279" s="6"/>
      <c r="BZ279" s="6"/>
      <c r="EQ279" s="8"/>
      <c r="ER279" s="8"/>
    </row>
    <row r="280" spans="17:148" s="1" customFormat="1" x14ac:dyDescent="0.25">
      <c r="Q280" s="2"/>
      <c r="AL280" s="3"/>
      <c r="BY280" s="6"/>
      <c r="BZ280" s="6"/>
      <c r="EQ280" s="8"/>
      <c r="ER280" s="8"/>
    </row>
    <row r="281" spans="17:148" s="1" customFormat="1" x14ac:dyDescent="0.25">
      <c r="Q281" s="2"/>
      <c r="AL281" s="3"/>
      <c r="BY281" s="6"/>
      <c r="BZ281" s="6"/>
      <c r="EQ281" s="8"/>
      <c r="ER281" s="8"/>
    </row>
    <row r="282" spans="17:148" s="1" customFormat="1" x14ac:dyDescent="0.25">
      <c r="Q282" s="2"/>
      <c r="AL282" s="3"/>
      <c r="BY282" s="6"/>
      <c r="BZ282" s="6"/>
      <c r="EQ282" s="8"/>
      <c r="ER282" s="8"/>
    </row>
    <row r="283" spans="17:148" s="1" customFormat="1" x14ac:dyDescent="0.25">
      <c r="Q283" s="2"/>
      <c r="AL283" s="3"/>
      <c r="BY283" s="6"/>
      <c r="BZ283" s="6"/>
      <c r="EQ283" s="8"/>
      <c r="ER283" s="8"/>
    </row>
    <row r="284" spans="17:148" s="1" customFormat="1" x14ac:dyDescent="0.25">
      <c r="Q284" s="2"/>
      <c r="AL284" s="3"/>
      <c r="BY284" s="6"/>
      <c r="BZ284" s="6"/>
      <c r="EQ284" s="8"/>
      <c r="ER284" s="8"/>
    </row>
    <row r="285" spans="17:148" s="1" customFormat="1" x14ac:dyDescent="0.25">
      <c r="Q285" s="2"/>
      <c r="AL285" s="3"/>
      <c r="BY285" s="6"/>
      <c r="BZ285" s="6"/>
      <c r="EQ285" s="8"/>
      <c r="ER285" s="8"/>
    </row>
    <row r="286" spans="17:148" s="1" customFormat="1" x14ac:dyDescent="0.25">
      <c r="Q286" s="2"/>
      <c r="AL286" s="3"/>
      <c r="BY286" s="6"/>
      <c r="BZ286" s="6"/>
      <c r="EQ286" s="8"/>
      <c r="ER286" s="8"/>
    </row>
    <row r="287" spans="17:148" s="1" customFormat="1" x14ac:dyDescent="0.25">
      <c r="Q287" s="2"/>
      <c r="AL287" s="3"/>
      <c r="BY287" s="6"/>
      <c r="BZ287" s="6"/>
      <c r="EQ287" s="8"/>
      <c r="ER287" s="8"/>
    </row>
    <row r="288" spans="17:148" s="1" customFormat="1" x14ac:dyDescent="0.25">
      <c r="Q288" s="2"/>
      <c r="AL288" s="3"/>
      <c r="BY288" s="6"/>
      <c r="BZ288" s="6"/>
      <c r="EQ288" s="8"/>
      <c r="ER288" s="8"/>
    </row>
    <row r="289" spans="17:148" s="1" customFormat="1" x14ac:dyDescent="0.25">
      <c r="Q289" s="2"/>
      <c r="AL289" s="3"/>
      <c r="BY289" s="6"/>
      <c r="BZ289" s="6"/>
      <c r="EQ289" s="8"/>
      <c r="ER289" s="8"/>
    </row>
    <row r="290" spans="17:148" s="1" customFormat="1" x14ac:dyDescent="0.25">
      <c r="Q290" s="2"/>
      <c r="AL290" s="3"/>
      <c r="BY290" s="6"/>
      <c r="BZ290" s="6"/>
      <c r="EQ290" s="8"/>
      <c r="ER290" s="8"/>
    </row>
    <row r="291" spans="17:148" s="1" customFormat="1" x14ac:dyDescent="0.25">
      <c r="Q291" s="2"/>
      <c r="AL291" s="3"/>
      <c r="BY291" s="6"/>
      <c r="BZ291" s="6"/>
      <c r="EQ291" s="8"/>
      <c r="ER291" s="8"/>
    </row>
    <row r="292" spans="17:148" s="1" customFormat="1" x14ac:dyDescent="0.25">
      <c r="Q292" s="2"/>
      <c r="AL292" s="3"/>
      <c r="BY292" s="6"/>
      <c r="BZ292" s="6"/>
      <c r="EQ292" s="8"/>
      <c r="ER292" s="8"/>
    </row>
    <row r="293" spans="17:148" s="1" customFormat="1" x14ac:dyDescent="0.25">
      <c r="Q293" s="2"/>
      <c r="AL293" s="3"/>
      <c r="BY293" s="6"/>
      <c r="BZ293" s="6"/>
      <c r="EQ293" s="8"/>
      <c r="ER293" s="8"/>
    </row>
    <row r="294" spans="17:148" s="1" customFormat="1" x14ac:dyDescent="0.25">
      <c r="Q294" s="2"/>
      <c r="AL294" s="3"/>
      <c r="BY294" s="6"/>
      <c r="BZ294" s="6"/>
      <c r="EQ294" s="8"/>
      <c r="ER294" s="8"/>
    </row>
    <row r="295" spans="17:148" s="1" customFormat="1" x14ac:dyDescent="0.25">
      <c r="Q295" s="2"/>
      <c r="AL295" s="3"/>
      <c r="BY295" s="6"/>
      <c r="BZ295" s="6"/>
      <c r="EQ295" s="8"/>
      <c r="ER295" s="8"/>
    </row>
    <row r="296" spans="17:148" s="1" customFormat="1" x14ac:dyDescent="0.25">
      <c r="Q296" s="2"/>
      <c r="AL296" s="3"/>
      <c r="BY296" s="6"/>
      <c r="BZ296" s="6"/>
      <c r="EQ296" s="8"/>
      <c r="ER296" s="8"/>
    </row>
    <row r="297" spans="17:148" s="1" customFormat="1" x14ac:dyDescent="0.25">
      <c r="Q297" s="2"/>
      <c r="AL297" s="3"/>
      <c r="BY297" s="6"/>
      <c r="BZ297" s="6"/>
      <c r="EQ297" s="8"/>
      <c r="ER297" s="8"/>
    </row>
    <row r="298" spans="17:148" s="1" customFormat="1" x14ac:dyDescent="0.25">
      <c r="Q298" s="2"/>
      <c r="AL298" s="3"/>
      <c r="BY298" s="6"/>
      <c r="BZ298" s="6"/>
      <c r="EQ298" s="8"/>
      <c r="ER298" s="8"/>
    </row>
    <row r="299" spans="17:148" s="1" customFormat="1" x14ac:dyDescent="0.25">
      <c r="Q299" s="2"/>
      <c r="AL299" s="3"/>
      <c r="BY299" s="6"/>
      <c r="BZ299" s="6"/>
      <c r="EQ299" s="8"/>
      <c r="ER299" s="8"/>
    </row>
    <row r="300" spans="17:148" s="1" customFormat="1" x14ac:dyDescent="0.25">
      <c r="Q300" s="2"/>
      <c r="AL300" s="3"/>
      <c r="BY300" s="6"/>
      <c r="BZ300" s="6"/>
      <c r="EQ300" s="8"/>
      <c r="ER300" s="8"/>
    </row>
    <row r="301" spans="17:148" s="1" customFormat="1" x14ac:dyDescent="0.25">
      <c r="Q301" s="2"/>
      <c r="AL301" s="3"/>
      <c r="BY301" s="6"/>
      <c r="BZ301" s="6"/>
      <c r="EQ301" s="8"/>
      <c r="ER301" s="8"/>
    </row>
    <row r="302" spans="17:148" s="1" customFormat="1" x14ac:dyDescent="0.25">
      <c r="Q302" s="2"/>
      <c r="AL302" s="3"/>
      <c r="BY302" s="6"/>
      <c r="BZ302" s="6"/>
      <c r="EQ302" s="8"/>
      <c r="ER302" s="8"/>
    </row>
    <row r="303" spans="17:148" s="1" customFormat="1" x14ac:dyDescent="0.25">
      <c r="Q303" s="2"/>
      <c r="AL303" s="3"/>
      <c r="BY303" s="6"/>
      <c r="BZ303" s="6"/>
      <c r="EQ303" s="8"/>
      <c r="ER303" s="8"/>
    </row>
    <row r="304" spans="17:148" s="1" customFormat="1" x14ac:dyDescent="0.25">
      <c r="Q304" s="2"/>
      <c r="AL304" s="3"/>
      <c r="BY304" s="6"/>
      <c r="BZ304" s="6"/>
      <c r="EQ304" s="8"/>
      <c r="ER304" s="8"/>
    </row>
    <row r="305" spans="17:148" s="1" customFormat="1" x14ac:dyDescent="0.25">
      <c r="Q305" s="2"/>
      <c r="AL305" s="3"/>
      <c r="BY305" s="6"/>
      <c r="BZ305" s="6"/>
      <c r="EQ305" s="8"/>
      <c r="ER305" s="8"/>
    </row>
    <row r="306" spans="17:148" s="1" customFormat="1" x14ac:dyDescent="0.25">
      <c r="Q306" s="2"/>
      <c r="AL306" s="3"/>
      <c r="BY306" s="6"/>
      <c r="BZ306" s="6"/>
      <c r="EQ306" s="8"/>
      <c r="ER306" s="8"/>
    </row>
    <row r="307" spans="17:148" s="1" customFormat="1" x14ac:dyDescent="0.25">
      <c r="Q307" s="2"/>
      <c r="AL307" s="3"/>
      <c r="BY307" s="6"/>
      <c r="BZ307" s="6"/>
      <c r="EQ307" s="8"/>
      <c r="ER307" s="8"/>
    </row>
    <row r="308" spans="17:148" s="1" customFormat="1" x14ac:dyDescent="0.25">
      <c r="Q308" s="2"/>
      <c r="AL308" s="3"/>
      <c r="BY308" s="6"/>
      <c r="BZ308" s="6"/>
      <c r="EQ308" s="8"/>
      <c r="ER308" s="8"/>
    </row>
    <row r="309" spans="17:148" s="1" customFormat="1" x14ac:dyDescent="0.25">
      <c r="Q309" s="2"/>
      <c r="AL309" s="3"/>
      <c r="BY309" s="6"/>
      <c r="BZ309" s="6"/>
      <c r="EQ309" s="8"/>
      <c r="ER309" s="8"/>
    </row>
    <row r="310" spans="17:148" s="1" customFormat="1" x14ac:dyDescent="0.25">
      <c r="Q310" s="2"/>
      <c r="AL310" s="3"/>
      <c r="BY310" s="6"/>
      <c r="BZ310" s="6"/>
      <c r="EQ310" s="8"/>
      <c r="ER310" s="8"/>
    </row>
    <row r="311" spans="17:148" s="1" customFormat="1" x14ac:dyDescent="0.25">
      <c r="Q311" s="2"/>
      <c r="AL311" s="3"/>
      <c r="BY311" s="6"/>
      <c r="BZ311" s="6"/>
      <c r="EQ311" s="8"/>
      <c r="ER311" s="8"/>
    </row>
    <row r="312" spans="17:148" s="1" customFormat="1" x14ac:dyDescent="0.25">
      <c r="Q312" s="2"/>
      <c r="AL312" s="3"/>
      <c r="BY312" s="6"/>
      <c r="BZ312" s="6"/>
      <c r="EQ312" s="8"/>
      <c r="ER312" s="8"/>
    </row>
    <row r="313" spans="17:148" s="1" customFormat="1" x14ac:dyDescent="0.25">
      <c r="Q313" s="2"/>
      <c r="AL313" s="3"/>
      <c r="BY313" s="6"/>
      <c r="BZ313" s="6"/>
      <c r="EQ313" s="8"/>
      <c r="ER313" s="8"/>
    </row>
    <row r="314" spans="17:148" s="1" customFormat="1" x14ac:dyDescent="0.25">
      <c r="Q314" s="2"/>
      <c r="AL314" s="3"/>
      <c r="BY314" s="6"/>
      <c r="BZ314" s="6"/>
      <c r="EQ314" s="8"/>
      <c r="ER314" s="8"/>
    </row>
    <row r="315" spans="17:148" s="1" customFormat="1" x14ac:dyDescent="0.25">
      <c r="Q315" s="2"/>
      <c r="AL315" s="3"/>
      <c r="BY315" s="6"/>
      <c r="BZ315" s="6"/>
      <c r="EQ315" s="8"/>
      <c r="ER315" s="8"/>
    </row>
    <row r="316" spans="17:148" s="1" customFormat="1" x14ac:dyDescent="0.25">
      <c r="Q316" s="2"/>
      <c r="AL316" s="3"/>
      <c r="BY316" s="6"/>
      <c r="BZ316" s="6"/>
      <c r="EQ316" s="8"/>
      <c r="ER316" s="8"/>
    </row>
    <row r="317" spans="17:148" s="1" customFormat="1" x14ac:dyDescent="0.25">
      <c r="Q317" s="2"/>
      <c r="AL317" s="3"/>
      <c r="BY317" s="6"/>
      <c r="BZ317" s="6"/>
      <c r="EQ317" s="8"/>
      <c r="ER317" s="8"/>
    </row>
    <row r="318" spans="17:148" s="1" customFormat="1" x14ac:dyDescent="0.25">
      <c r="Q318" s="2"/>
      <c r="AL318" s="3"/>
      <c r="BY318" s="6"/>
      <c r="BZ318" s="6"/>
      <c r="EQ318" s="8"/>
      <c r="ER318" s="8"/>
    </row>
    <row r="319" spans="17:148" s="1" customFormat="1" x14ac:dyDescent="0.25">
      <c r="Q319" s="2"/>
      <c r="AL319" s="3"/>
      <c r="BY319" s="6"/>
      <c r="BZ319" s="6"/>
      <c r="EQ319" s="8"/>
      <c r="ER319" s="8"/>
    </row>
    <row r="320" spans="17:148" s="1" customFormat="1" x14ac:dyDescent="0.25">
      <c r="Q320" s="2"/>
      <c r="AL320" s="3"/>
      <c r="BY320" s="6"/>
      <c r="BZ320" s="6"/>
      <c r="EQ320" s="8"/>
      <c r="ER320" s="8"/>
    </row>
    <row r="321" spans="17:148" s="1" customFormat="1" x14ac:dyDescent="0.25">
      <c r="Q321" s="2"/>
      <c r="AL321" s="3"/>
      <c r="BY321" s="6"/>
      <c r="BZ321" s="6"/>
      <c r="EQ321" s="8"/>
      <c r="ER321" s="8"/>
    </row>
    <row r="322" spans="17:148" s="1" customFormat="1" x14ac:dyDescent="0.25">
      <c r="Q322" s="2"/>
      <c r="AL322" s="3"/>
      <c r="BY322" s="6"/>
      <c r="BZ322" s="6"/>
      <c r="EQ322" s="8"/>
      <c r="ER322" s="8"/>
    </row>
    <row r="323" spans="17:148" s="1" customFormat="1" x14ac:dyDescent="0.25">
      <c r="Q323" s="2"/>
      <c r="AL323" s="3"/>
      <c r="BY323" s="6"/>
      <c r="BZ323" s="6"/>
      <c r="EQ323" s="8"/>
      <c r="ER323" s="8"/>
    </row>
    <row r="324" spans="17:148" s="1" customFormat="1" x14ac:dyDescent="0.25">
      <c r="Q324" s="2"/>
      <c r="AL324" s="3"/>
      <c r="BY324" s="6"/>
      <c r="BZ324" s="6"/>
      <c r="EQ324" s="8"/>
      <c r="ER324" s="8"/>
    </row>
    <row r="325" spans="17:148" s="1" customFormat="1" x14ac:dyDescent="0.25">
      <c r="Q325" s="2"/>
      <c r="AL325" s="3"/>
      <c r="BY325" s="6"/>
      <c r="BZ325" s="6"/>
      <c r="EQ325" s="8"/>
      <c r="ER325" s="8"/>
    </row>
    <row r="326" spans="17:148" s="1" customFormat="1" x14ac:dyDescent="0.25">
      <c r="Q326" s="2"/>
      <c r="AL326" s="3"/>
      <c r="BY326" s="6"/>
      <c r="BZ326" s="6"/>
      <c r="EQ326" s="8"/>
      <c r="ER326" s="8"/>
    </row>
    <row r="327" spans="17:148" s="1" customFormat="1" x14ac:dyDescent="0.25">
      <c r="Q327" s="2"/>
      <c r="AL327" s="3"/>
      <c r="BY327" s="6"/>
      <c r="BZ327" s="6"/>
      <c r="EQ327" s="8"/>
      <c r="ER327" s="8"/>
    </row>
    <row r="328" spans="17:148" s="1" customFormat="1" x14ac:dyDescent="0.25">
      <c r="Q328" s="2"/>
      <c r="AL328" s="3"/>
      <c r="BY328" s="6"/>
      <c r="BZ328" s="6"/>
      <c r="EQ328" s="8"/>
      <c r="ER328" s="8"/>
    </row>
    <row r="329" spans="17:148" s="1" customFormat="1" x14ac:dyDescent="0.25">
      <c r="Q329" s="2"/>
      <c r="AL329" s="3"/>
      <c r="BY329" s="6"/>
      <c r="BZ329" s="6"/>
      <c r="EQ329" s="8"/>
      <c r="ER329" s="8"/>
    </row>
    <row r="330" spans="17:148" s="1" customFormat="1" x14ac:dyDescent="0.25">
      <c r="Q330" s="2"/>
      <c r="AL330" s="3"/>
      <c r="BY330" s="6"/>
      <c r="BZ330" s="6"/>
      <c r="EQ330" s="8"/>
      <c r="ER330" s="8"/>
    </row>
    <row r="331" spans="17:148" s="1" customFormat="1" x14ac:dyDescent="0.25">
      <c r="Q331" s="2"/>
      <c r="AL331" s="3"/>
      <c r="BY331" s="6"/>
      <c r="BZ331" s="6"/>
      <c r="EQ331" s="8"/>
      <c r="ER331" s="8"/>
    </row>
    <row r="332" spans="17:148" s="1" customFormat="1" x14ac:dyDescent="0.25">
      <c r="Q332" s="2"/>
      <c r="AL332" s="3"/>
      <c r="BY332" s="6"/>
      <c r="BZ332" s="6"/>
      <c r="EQ332" s="8"/>
      <c r="ER332" s="8"/>
    </row>
    <row r="333" spans="17:148" s="1" customFormat="1" x14ac:dyDescent="0.25">
      <c r="Q333" s="2"/>
      <c r="AL333" s="3"/>
      <c r="BY333" s="6"/>
      <c r="BZ333" s="6"/>
      <c r="EQ333" s="8"/>
      <c r="ER333" s="8"/>
    </row>
    <row r="334" spans="17:148" s="1" customFormat="1" x14ac:dyDescent="0.25">
      <c r="Q334" s="2"/>
      <c r="AL334" s="3"/>
      <c r="BY334" s="6"/>
      <c r="BZ334" s="6"/>
      <c r="EQ334" s="8"/>
      <c r="ER334" s="8"/>
    </row>
    <row r="335" spans="17:148" s="1" customFormat="1" x14ac:dyDescent="0.25">
      <c r="Q335" s="2"/>
      <c r="AL335" s="3"/>
      <c r="BY335" s="6"/>
      <c r="BZ335" s="6"/>
      <c r="EQ335" s="8"/>
      <c r="ER335" s="8"/>
    </row>
    <row r="336" spans="17:148" s="1" customFormat="1" x14ac:dyDescent="0.25">
      <c r="Q336" s="2"/>
      <c r="AL336" s="3"/>
      <c r="BY336" s="6"/>
      <c r="BZ336" s="6"/>
      <c r="EQ336" s="8"/>
      <c r="ER336" s="8"/>
    </row>
    <row r="337" spans="17:148" s="1" customFormat="1" x14ac:dyDescent="0.25">
      <c r="Q337" s="2"/>
      <c r="AL337" s="3"/>
      <c r="BY337" s="6"/>
      <c r="BZ337" s="6"/>
      <c r="EQ337" s="8"/>
      <c r="ER337" s="8"/>
    </row>
    <row r="338" spans="17:148" s="1" customFormat="1" x14ac:dyDescent="0.25">
      <c r="Q338" s="2"/>
      <c r="AL338" s="3"/>
      <c r="BY338" s="6"/>
      <c r="BZ338" s="6"/>
      <c r="EQ338" s="8"/>
      <c r="ER338" s="8"/>
    </row>
    <row r="339" spans="17:148" s="1" customFormat="1" x14ac:dyDescent="0.25">
      <c r="Q339" s="2"/>
      <c r="AL339" s="3"/>
      <c r="BY339" s="6"/>
      <c r="BZ339" s="6"/>
      <c r="EQ339" s="8"/>
      <c r="ER339" s="8"/>
    </row>
    <row r="340" spans="17:148" s="1" customFormat="1" x14ac:dyDescent="0.25">
      <c r="Q340" s="2"/>
      <c r="AL340" s="3"/>
      <c r="BY340" s="6"/>
      <c r="BZ340" s="6"/>
      <c r="EQ340" s="8"/>
      <c r="ER340" s="8"/>
    </row>
    <row r="341" spans="17:148" s="1" customFormat="1" x14ac:dyDescent="0.25">
      <c r="Q341" s="2"/>
      <c r="AL341" s="3"/>
      <c r="BY341" s="6"/>
      <c r="BZ341" s="6"/>
      <c r="EQ341" s="8"/>
      <c r="ER341" s="8"/>
    </row>
    <row r="342" spans="17:148" s="1" customFormat="1" x14ac:dyDescent="0.25">
      <c r="Q342" s="2"/>
      <c r="AL342" s="3"/>
      <c r="BY342" s="6"/>
      <c r="BZ342" s="6"/>
      <c r="EQ342" s="8"/>
      <c r="ER342" s="8"/>
    </row>
    <row r="343" spans="17:148" s="1" customFormat="1" x14ac:dyDescent="0.25">
      <c r="Q343" s="2"/>
      <c r="AL343" s="3"/>
      <c r="BY343" s="6"/>
      <c r="BZ343" s="6"/>
      <c r="EQ343" s="8"/>
      <c r="ER343" s="8"/>
    </row>
    <row r="344" spans="17:148" s="1" customFormat="1" x14ac:dyDescent="0.25">
      <c r="Q344" s="2"/>
      <c r="AL344" s="3"/>
      <c r="BY344" s="6"/>
      <c r="BZ344" s="6"/>
      <c r="EQ344" s="8"/>
      <c r="ER344" s="8"/>
    </row>
    <row r="345" spans="17:148" s="1" customFormat="1" x14ac:dyDescent="0.25">
      <c r="Q345" s="2"/>
      <c r="AL345" s="3"/>
      <c r="BY345" s="6"/>
      <c r="BZ345" s="6"/>
      <c r="EQ345" s="8"/>
      <c r="ER345" s="8"/>
    </row>
    <row r="346" spans="17:148" s="1" customFormat="1" x14ac:dyDescent="0.25">
      <c r="Q346" s="2"/>
      <c r="AL346" s="3"/>
      <c r="BY346" s="6"/>
      <c r="BZ346" s="6"/>
      <c r="EQ346" s="8"/>
      <c r="ER346" s="8"/>
    </row>
    <row r="347" spans="17:148" s="1" customFormat="1" x14ac:dyDescent="0.25">
      <c r="Q347" s="2"/>
      <c r="AL347" s="3"/>
      <c r="BY347" s="6"/>
      <c r="BZ347" s="6"/>
      <c r="EQ347" s="8"/>
      <c r="ER347" s="8"/>
    </row>
    <row r="348" spans="17:148" s="1" customFormat="1" x14ac:dyDescent="0.25">
      <c r="Q348" s="2"/>
      <c r="AL348" s="3"/>
      <c r="BY348" s="6"/>
      <c r="BZ348" s="6"/>
      <c r="EQ348" s="8"/>
      <c r="ER348" s="8"/>
    </row>
    <row r="349" spans="17:148" s="1" customFormat="1" x14ac:dyDescent="0.25">
      <c r="Q349" s="2"/>
      <c r="AL349" s="3"/>
      <c r="BY349" s="6"/>
      <c r="BZ349" s="6"/>
      <c r="EQ349" s="8"/>
      <c r="ER349" s="8"/>
    </row>
    <row r="350" spans="17:148" s="1" customFormat="1" x14ac:dyDescent="0.25">
      <c r="Q350" s="2"/>
      <c r="AL350" s="3"/>
      <c r="BY350" s="6"/>
      <c r="BZ350" s="6"/>
      <c r="EQ350" s="8"/>
      <c r="ER350" s="8"/>
    </row>
    <row r="351" spans="17:148" s="1" customFormat="1" x14ac:dyDescent="0.25">
      <c r="Q351" s="2"/>
      <c r="AL351" s="3"/>
      <c r="BY351" s="6"/>
      <c r="BZ351" s="6"/>
      <c r="EQ351" s="8"/>
      <c r="ER351" s="8"/>
    </row>
    <row r="352" spans="17:148" s="1" customFormat="1" x14ac:dyDescent="0.25">
      <c r="Q352" s="2"/>
      <c r="AL352" s="3"/>
      <c r="BY352" s="6"/>
      <c r="BZ352" s="6"/>
      <c r="EQ352" s="8"/>
      <c r="ER352" s="8"/>
    </row>
    <row r="353" spans="17:148" s="1" customFormat="1" x14ac:dyDescent="0.25">
      <c r="Q353" s="2"/>
      <c r="AL353" s="3"/>
      <c r="BY353" s="6"/>
      <c r="BZ353" s="6"/>
      <c r="EQ353" s="8"/>
      <c r="ER353" s="8"/>
    </row>
    <row r="354" spans="17:148" s="1" customFormat="1" x14ac:dyDescent="0.25">
      <c r="Q354" s="2"/>
      <c r="AL354" s="3"/>
      <c r="BY354" s="6"/>
      <c r="BZ354" s="6"/>
      <c r="EQ354" s="8"/>
      <c r="ER354" s="8"/>
    </row>
    <row r="355" spans="17:148" s="1" customFormat="1" x14ac:dyDescent="0.25">
      <c r="Q355" s="2"/>
      <c r="AL355" s="3"/>
      <c r="BY355" s="6"/>
      <c r="BZ355" s="6"/>
      <c r="EQ355" s="8"/>
      <c r="ER355" s="8"/>
    </row>
    <row r="356" spans="17:148" s="1" customFormat="1" x14ac:dyDescent="0.25">
      <c r="Q356" s="2"/>
      <c r="AL356" s="3"/>
      <c r="BY356" s="6"/>
      <c r="BZ356" s="6"/>
      <c r="EQ356" s="8"/>
      <c r="ER356" s="8"/>
    </row>
    <row r="357" spans="17:148" s="1" customFormat="1" x14ac:dyDescent="0.25">
      <c r="Q357" s="2"/>
      <c r="AL357" s="3"/>
      <c r="BY357" s="6"/>
      <c r="BZ357" s="6"/>
      <c r="EQ357" s="8"/>
      <c r="ER357" s="8"/>
    </row>
    <row r="358" spans="17:148" s="1" customFormat="1" x14ac:dyDescent="0.25">
      <c r="Q358" s="2"/>
      <c r="AL358" s="3"/>
      <c r="BY358" s="6"/>
      <c r="BZ358" s="6"/>
      <c r="EQ358" s="8"/>
      <c r="ER358" s="8"/>
    </row>
    <row r="359" spans="17:148" s="1" customFormat="1" x14ac:dyDescent="0.25">
      <c r="Q359" s="2"/>
      <c r="AL359" s="3"/>
      <c r="BY359" s="6"/>
      <c r="BZ359" s="6"/>
      <c r="EQ359" s="8"/>
      <c r="ER359" s="8"/>
    </row>
    <row r="360" spans="17:148" s="1" customFormat="1" x14ac:dyDescent="0.25">
      <c r="Q360" s="2"/>
      <c r="AL360" s="3"/>
      <c r="BY360" s="6"/>
      <c r="BZ360" s="6"/>
      <c r="EQ360" s="8"/>
      <c r="ER360" s="8"/>
    </row>
    <row r="361" spans="17:148" s="1" customFormat="1" hidden="1" x14ac:dyDescent="0.25">
      <c r="Q361" s="2"/>
      <c r="AL361" s="3"/>
      <c r="BY361" s="6"/>
      <c r="BZ361" s="6"/>
      <c r="EQ361" s="8"/>
      <c r="ER361" s="8"/>
    </row>
    <row r="362" spans="17:148" s="1" customFormat="1" hidden="1" x14ac:dyDescent="0.25">
      <c r="Q362" s="2"/>
      <c r="AL362" s="3"/>
      <c r="BY362" s="6"/>
      <c r="BZ362" s="6"/>
      <c r="EQ362" s="8"/>
      <c r="ER362" s="8"/>
    </row>
    <row r="363" spans="17:148" s="1" customFormat="1" x14ac:dyDescent="0.25">
      <c r="Q363" s="2"/>
      <c r="AL363" s="3"/>
      <c r="BY363" s="6"/>
      <c r="BZ363" s="6"/>
      <c r="EQ363" s="8"/>
      <c r="ER363" s="8"/>
    </row>
    <row r="364" spans="17:148" s="1" customFormat="1" x14ac:dyDescent="0.25">
      <c r="Q364" s="2"/>
      <c r="AL364" s="3"/>
      <c r="BY364" s="6"/>
      <c r="BZ364" s="6"/>
      <c r="EQ364" s="8"/>
      <c r="ER364" s="8"/>
    </row>
    <row r="365" spans="17:148" s="1" customFormat="1" x14ac:dyDescent="0.25">
      <c r="Q365" s="2"/>
      <c r="AL365" s="3"/>
      <c r="BY365" s="6"/>
      <c r="BZ365" s="6"/>
      <c r="EQ365" s="8"/>
      <c r="ER365" s="8"/>
    </row>
    <row r="366" spans="17:148" s="1" customFormat="1" x14ac:dyDescent="0.25">
      <c r="Q366" s="2"/>
      <c r="AL366" s="3"/>
      <c r="BY366" s="6"/>
      <c r="BZ366" s="6"/>
      <c r="EQ366" s="8"/>
      <c r="ER366" s="8"/>
    </row>
    <row r="367" spans="17:148" s="1" customFormat="1" x14ac:dyDescent="0.25">
      <c r="Q367" s="2"/>
      <c r="AL367" s="3"/>
      <c r="BY367" s="6"/>
      <c r="BZ367" s="6"/>
      <c r="EQ367" s="8"/>
      <c r="ER367" s="8"/>
    </row>
    <row r="368" spans="17:148" s="1" customFormat="1" x14ac:dyDescent="0.25">
      <c r="Q368" s="2"/>
      <c r="AL368" s="3"/>
      <c r="BY368" s="6"/>
      <c r="BZ368" s="6"/>
      <c r="EQ368" s="8"/>
      <c r="ER368" s="8"/>
    </row>
    <row r="369" spans="17:148" s="1" customFormat="1" x14ac:dyDescent="0.25">
      <c r="Q369" s="2"/>
      <c r="AL369" s="3"/>
      <c r="BY369" s="6"/>
      <c r="BZ369" s="6"/>
      <c r="EQ369" s="8"/>
      <c r="ER369" s="8"/>
    </row>
    <row r="370" spans="17:148" s="1" customFormat="1" x14ac:dyDescent="0.25">
      <c r="Q370" s="2"/>
      <c r="AL370" s="3"/>
      <c r="BY370" s="6"/>
      <c r="BZ370" s="6"/>
      <c r="EQ370" s="8"/>
      <c r="ER370" s="8"/>
    </row>
    <row r="371" spans="17:148" s="1" customFormat="1" x14ac:dyDescent="0.25">
      <c r="Q371" s="2"/>
      <c r="AL371" s="3"/>
      <c r="BY371" s="6"/>
      <c r="BZ371" s="6"/>
      <c r="EQ371" s="8"/>
      <c r="ER371" s="8"/>
    </row>
    <row r="372" spans="17:148" s="1" customFormat="1" x14ac:dyDescent="0.25">
      <c r="Q372" s="2"/>
      <c r="AL372" s="3"/>
      <c r="BY372" s="6"/>
      <c r="BZ372" s="6"/>
      <c r="EQ372" s="8"/>
      <c r="ER372" s="8"/>
    </row>
    <row r="373" spans="17:148" s="1" customFormat="1" x14ac:dyDescent="0.25">
      <c r="Q373" s="2"/>
      <c r="AL373" s="3"/>
      <c r="BY373" s="6"/>
      <c r="BZ373" s="6"/>
      <c r="EQ373" s="8"/>
      <c r="ER373" s="8"/>
    </row>
    <row r="374" spans="17:148" s="1" customFormat="1" x14ac:dyDescent="0.25">
      <c r="Q374" s="2"/>
      <c r="AL374" s="3"/>
      <c r="BY374" s="6"/>
      <c r="BZ374" s="6"/>
      <c r="EQ374" s="8"/>
      <c r="ER374" s="8"/>
    </row>
    <row r="375" spans="17:148" s="1" customFormat="1" x14ac:dyDescent="0.25">
      <c r="Q375" s="2"/>
      <c r="AL375" s="3"/>
      <c r="BY375" s="6"/>
      <c r="BZ375" s="6"/>
      <c r="EQ375" s="8"/>
      <c r="ER375" s="8"/>
    </row>
    <row r="376" spans="17:148" s="1" customFormat="1" x14ac:dyDescent="0.25">
      <c r="Q376" s="2"/>
      <c r="AL376" s="3"/>
      <c r="BY376" s="6"/>
      <c r="BZ376" s="6"/>
      <c r="EQ376" s="8"/>
      <c r="ER376" s="8"/>
    </row>
    <row r="377" spans="17:148" s="1" customFormat="1" x14ac:dyDescent="0.25">
      <c r="Q377" s="2"/>
      <c r="AL377" s="3"/>
      <c r="BY377" s="6"/>
      <c r="BZ377" s="6"/>
      <c r="EQ377" s="8"/>
      <c r="ER377" s="8"/>
    </row>
    <row r="378" spans="17:148" s="1" customFormat="1" x14ac:dyDescent="0.25">
      <c r="Q378" s="2"/>
      <c r="AL378" s="3"/>
      <c r="BY378" s="6"/>
      <c r="BZ378" s="6"/>
      <c r="EQ378" s="8"/>
      <c r="ER378" s="8"/>
    </row>
    <row r="379" spans="17:148" s="1" customFormat="1" x14ac:dyDescent="0.25">
      <c r="Q379" s="2"/>
      <c r="AL379" s="3"/>
      <c r="BY379" s="6"/>
      <c r="BZ379" s="6"/>
      <c r="EQ379" s="8"/>
      <c r="ER379" s="8"/>
    </row>
    <row r="380" spans="17:148" s="1" customFormat="1" x14ac:dyDescent="0.25">
      <c r="Q380" s="2"/>
      <c r="AL380" s="3"/>
      <c r="BY380" s="6"/>
      <c r="BZ380" s="6"/>
      <c r="EQ380" s="8"/>
      <c r="ER380" s="8"/>
    </row>
    <row r="381" spans="17:148" s="1" customFormat="1" x14ac:dyDescent="0.25">
      <c r="Q381" s="2"/>
      <c r="AL381" s="3"/>
      <c r="BY381" s="6"/>
      <c r="BZ381" s="6"/>
      <c r="EQ381" s="8"/>
      <c r="ER381" s="8"/>
    </row>
    <row r="382" spans="17:148" s="1" customFormat="1" x14ac:dyDescent="0.25">
      <c r="Q382" s="2"/>
      <c r="AL382" s="3"/>
      <c r="BY382" s="6"/>
      <c r="BZ382" s="6"/>
      <c r="EQ382" s="8"/>
      <c r="ER382" s="8"/>
    </row>
    <row r="383" spans="17:148" s="1" customFormat="1" x14ac:dyDescent="0.25">
      <c r="Q383" s="2"/>
      <c r="AL383" s="3"/>
      <c r="BY383" s="6"/>
      <c r="BZ383" s="6"/>
      <c r="EQ383" s="8"/>
      <c r="ER383" s="8"/>
    </row>
    <row r="384" spans="17:148" s="1" customFormat="1" x14ac:dyDescent="0.25">
      <c r="Q384" s="2"/>
      <c r="AL384" s="3"/>
      <c r="BY384" s="6"/>
      <c r="BZ384" s="6"/>
      <c r="EQ384" s="8"/>
      <c r="ER384" s="8"/>
    </row>
    <row r="385" spans="17:148" s="1" customFormat="1" x14ac:dyDescent="0.25">
      <c r="Q385" s="2"/>
      <c r="AL385" s="3"/>
      <c r="BY385" s="6"/>
      <c r="BZ385" s="6"/>
      <c r="EQ385" s="8"/>
      <c r="ER385" s="8"/>
    </row>
    <row r="386" spans="17:148" s="1" customFormat="1" x14ac:dyDescent="0.25">
      <c r="Q386" s="2"/>
      <c r="AL386" s="3"/>
      <c r="BY386" s="6"/>
      <c r="BZ386" s="6"/>
      <c r="EQ386" s="8"/>
      <c r="ER386" s="8"/>
    </row>
    <row r="387" spans="17:148" s="1" customFormat="1" x14ac:dyDescent="0.25">
      <c r="Q387" s="2"/>
      <c r="AL387" s="3"/>
      <c r="BY387" s="6"/>
      <c r="BZ387" s="6"/>
      <c r="EQ387" s="8"/>
      <c r="ER387" s="8"/>
    </row>
    <row r="388" spans="17:148" s="1" customFormat="1" x14ac:dyDescent="0.25">
      <c r="Q388" s="2"/>
      <c r="AL388" s="3"/>
      <c r="BY388" s="6"/>
      <c r="BZ388" s="6"/>
      <c r="EQ388" s="8"/>
      <c r="ER388" s="8"/>
    </row>
    <row r="389" spans="17:148" s="1" customFormat="1" x14ac:dyDescent="0.25">
      <c r="Q389" s="2"/>
      <c r="AL389" s="3"/>
      <c r="BY389" s="6"/>
      <c r="BZ389" s="6"/>
      <c r="EQ389" s="8"/>
      <c r="ER389" s="8"/>
    </row>
    <row r="390" spans="17:148" s="1" customFormat="1" x14ac:dyDescent="0.25">
      <c r="Q390" s="2"/>
      <c r="AL390" s="3"/>
      <c r="BY390" s="6"/>
      <c r="BZ390" s="6"/>
      <c r="EQ390" s="8"/>
      <c r="ER390" s="8"/>
    </row>
    <row r="391" spans="17:148" s="1" customFormat="1" x14ac:dyDescent="0.25">
      <c r="Q391" s="2"/>
      <c r="AL391" s="3"/>
      <c r="BY391" s="6"/>
      <c r="BZ391" s="6"/>
      <c r="EQ391" s="8"/>
      <c r="ER391" s="8"/>
    </row>
    <row r="392" spans="17:148" s="1" customFormat="1" x14ac:dyDescent="0.25">
      <c r="Q392" s="2"/>
      <c r="AL392" s="3"/>
      <c r="BY392" s="6"/>
      <c r="BZ392" s="6"/>
      <c r="EQ392" s="8"/>
      <c r="ER392" s="8"/>
    </row>
    <row r="393" spans="17:148" s="1" customFormat="1" x14ac:dyDescent="0.25">
      <c r="Q393" s="2"/>
      <c r="AL393" s="3"/>
      <c r="BY393" s="6"/>
      <c r="BZ393" s="6"/>
      <c r="EQ393" s="8"/>
      <c r="ER393" s="8"/>
    </row>
    <row r="394" spans="17:148" s="1" customFormat="1" x14ac:dyDescent="0.25">
      <c r="Q394" s="2"/>
      <c r="AL394" s="3"/>
      <c r="BY394" s="6"/>
      <c r="BZ394" s="6"/>
      <c r="EQ394" s="8"/>
      <c r="ER394" s="8"/>
    </row>
    <row r="395" spans="17:148" s="1" customFormat="1" x14ac:dyDescent="0.25">
      <c r="Q395" s="2"/>
      <c r="AL395" s="3"/>
      <c r="BY395" s="6"/>
      <c r="BZ395" s="6"/>
      <c r="EQ395" s="8"/>
      <c r="ER395" s="8"/>
    </row>
    <row r="396" spans="17:148" s="1" customFormat="1" x14ac:dyDescent="0.25">
      <c r="Q396" s="2"/>
      <c r="AL396" s="3"/>
      <c r="BY396" s="6"/>
      <c r="BZ396" s="6"/>
      <c r="EQ396" s="8"/>
      <c r="ER396" s="8"/>
    </row>
    <row r="397" spans="17:148" s="1" customFormat="1" x14ac:dyDescent="0.25">
      <c r="Q397" s="2"/>
      <c r="AL397" s="3"/>
      <c r="BY397" s="6"/>
      <c r="BZ397" s="6"/>
      <c r="EQ397" s="8"/>
      <c r="ER397" s="8"/>
    </row>
    <row r="398" spans="17:148" s="1" customFormat="1" x14ac:dyDescent="0.25">
      <c r="Q398" s="2"/>
      <c r="AL398" s="3"/>
      <c r="BY398" s="6"/>
      <c r="BZ398" s="6"/>
      <c r="EQ398" s="8"/>
      <c r="ER398" s="8"/>
    </row>
    <row r="399" spans="17:148" s="1" customFormat="1" x14ac:dyDescent="0.25">
      <c r="Q399" s="2"/>
      <c r="AL399" s="3"/>
      <c r="BY399" s="6"/>
      <c r="BZ399" s="6"/>
      <c r="EQ399" s="8"/>
      <c r="ER399" s="8"/>
    </row>
    <row r="400" spans="17:148" s="1" customFormat="1" x14ac:dyDescent="0.25">
      <c r="Q400" s="2"/>
      <c r="AL400" s="3"/>
      <c r="BY400" s="6"/>
      <c r="BZ400" s="6"/>
      <c r="EQ400" s="8"/>
      <c r="ER400" s="8"/>
    </row>
    <row r="401" spans="17:148" s="1" customFormat="1" x14ac:dyDescent="0.25">
      <c r="Q401" s="2"/>
      <c r="AL401" s="3"/>
      <c r="BY401" s="6"/>
      <c r="BZ401" s="6"/>
      <c r="EQ401" s="8"/>
      <c r="ER401" s="8"/>
    </row>
    <row r="402" spans="17:148" s="1" customFormat="1" x14ac:dyDescent="0.25">
      <c r="Q402" s="2"/>
      <c r="AL402" s="3"/>
      <c r="BY402" s="6"/>
      <c r="BZ402" s="6"/>
      <c r="EQ402" s="8"/>
      <c r="ER402" s="8"/>
    </row>
    <row r="403" spans="17:148" s="1" customFormat="1" x14ac:dyDescent="0.25">
      <c r="Q403" s="2"/>
      <c r="AL403" s="3"/>
      <c r="BY403" s="6"/>
      <c r="BZ403" s="6"/>
      <c r="EQ403" s="8"/>
      <c r="ER403" s="8"/>
    </row>
    <row r="404" spans="17:148" s="1" customFormat="1" x14ac:dyDescent="0.25">
      <c r="Q404" s="2"/>
      <c r="AL404" s="3"/>
      <c r="BY404" s="6"/>
      <c r="BZ404" s="6"/>
      <c r="EQ404" s="8"/>
      <c r="ER404" s="8"/>
    </row>
    <row r="405" spans="17:148" s="1" customFormat="1" x14ac:dyDescent="0.25">
      <c r="Q405" s="2"/>
      <c r="AL405" s="3"/>
      <c r="BY405" s="6"/>
      <c r="BZ405" s="6"/>
      <c r="EQ405" s="8"/>
      <c r="ER405" s="8"/>
    </row>
    <row r="406" spans="17:148" s="1" customFormat="1" x14ac:dyDescent="0.25">
      <c r="Q406" s="2"/>
      <c r="AL406" s="3"/>
      <c r="BY406" s="6"/>
      <c r="BZ406" s="6"/>
      <c r="EQ406" s="8"/>
      <c r="ER406" s="8"/>
    </row>
  </sheetData>
  <autoFilter ref="A11:ER360"/>
  <mergeCells count="222">
    <mergeCell ref="AK4:AL4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B3:N4"/>
    <mergeCell ref="J6:J9"/>
    <mergeCell ref="K6:N6"/>
    <mergeCell ref="O6:P6"/>
    <mergeCell ref="Q6:R6"/>
    <mergeCell ref="S6:T6"/>
    <mergeCell ref="U6:V6"/>
    <mergeCell ref="K8:K9"/>
    <mergeCell ref="L8:L9"/>
    <mergeCell ref="M8:M9"/>
    <mergeCell ref="N8:N9"/>
    <mergeCell ref="AI6:AJ6"/>
    <mergeCell ref="AK6:AL6"/>
    <mergeCell ref="AA8:AB8"/>
    <mergeCell ref="AM6:AN6"/>
    <mergeCell ref="AO6:AP6"/>
    <mergeCell ref="AQ6:AR6"/>
    <mergeCell ref="AS6:AT6"/>
    <mergeCell ref="W6:X6"/>
    <mergeCell ref="Y6:Z6"/>
    <mergeCell ref="AA6:AB6"/>
    <mergeCell ref="AC6:AD6"/>
    <mergeCell ref="AE6:AF6"/>
    <mergeCell ref="AG6:AH6"/>
    <mergeCell ref="BG6:BH6"/>
    <mergeCell ref="BI6:BJ6"/>
    <mergeCell ref="BK6:BL6"/>
    <mergeCell ref="BM6:BN6"/>
    <mergeCell ref="BO6:BP6"/>
    <mergeCell ref="BQ6:BR6"/>
    <mergeCell ref="AU6:AV6"/>
    <mergeCell ref="AW6:AX6"/>
    <mergeCell ref="AY6:AZ6"/>
    <mergeCell ref="BA6:BB6"/>
    <mergeCell ref="BC6:BD6"/>
    <mergeCell ref="BE6:BF6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CC6:CD6"/>
    <mergeCell ref="DG6:DH6"/>
    <mergeCell ref="DI6:DJ6"/>
    <mergeCell ref="DK6:DL6"/>
    <mergeCell ref="DM6:DN6"/>
    <mergeCell ref="CQ6:CR6"/>
    <mergeCell ref="CS6:CT6"/>
    <mergeCell ref="CU6:CV6"/>
    <mergeCell ref="CW6:CX6"/>
    <mergeCell ref="CY6:CZ6"/>
    <mergeCell ref="DA6:DB6"/>
    <mergeCell ref="EM6:EN6"/>
    <mergeCell ref="EO6:EP6"/>
    <mergeCell ref="EQ6:ER6"/>
    <mergeCell ref="K7:N7"/>
    <mergeCell ref="O7:P7"/>
    <mergeCell ref="Q7:R7"/>
    <mergeCell ref="S7:T7"/>
    <mergeCell ref="U7:V7"/>
    <mergeCell ref="W7:X7"/>
    <mergeCell ref="Y7:Z7"/>
    <mergeCell ref="EA6:EB6"/>
    <mergeCell ref="EC6:ED6"/>
    <mergeCell ref="EE6:EF6"/>
    <mergeCell ref="EG6:EH6"/>
    <mergeCell ref="EI6:EJ6"/>
    <mergeCell ref="EK6:EL6"/>
    <mergeCell ref="DO6:DP6"/>
    <mergeCell ref="DQ6:DR6"/>
    <mergeCell ref="DS6:DT6"/>
    <mergeCell ref="DU6:DV6"/>
    <mergeCell ref="DW6:DX6"/>
    <mergeCell ref="DY6:DZ6"/>
    <mergeCell ref="DC6:DD6"/>
    <mergeCell ref="DE6:DF6"/>
    <mergeCell ref="AM7:AN7"/>
    <mergeCell ref="AO7:AP7"/>
    <mergeCell ref="AQ7:AR7"/>
    <mergeCell ref="AS7:AT7"/>
    <mergeCell ref="AU7:AV7"/>
    <mergeCell ref="AW7:AX7"/>
    <mergeCell ref="AA7:AB7"/>
    <mergeCell ref="AC7:AD7"/>
    <mergeCell ref="AE7:AF7"/>
    <mergeCell ref="AG7:AH7"/>
    <mergeCell ref="AI7:AJ7"/>
    <mergeCell ref="AK7:AL7"/>
    <mergeCell ref="BK7:BL7"/>
    <mergeCell ref="BM7:BN7"/>
    <mergeCell ref="BO7:BP7"/>
    <mergeCell ref="BQ7:BR7"/>
    <mergeCell ref="BS7:BT7"/>
    <mergeCell ref="BU7:BV7"/>
    <mergeCell ref="AY7:AZ7"/>
    <mergeCell ref="BA7:BB7"/>
    <mergeCell ref="BC7:BD7"/>
    <mergeCell ref="BE7:BF7"/>
    <mergeCell ref="BG7:BH7"/>
    <mergeCell ref="BI7:BJ7"/>
    <mergeCell ref="CI7:CJ7"/>
    <mergeCell ref="CK7:CL7"/>
    <mergeCell ref="CM7:CN7"/>
    <mergeCell ref="CO7:CP7"/>
    <mergeCell ref="CQ7:CR7"/>
    <mergeCell ref="CS7:CT7"/>
    <mergeCell ref="BW7:BX7"/>
    <mergeCell ref="BY7:BZ7"/>
    <mergeCell ref="CA7:CB7"/>
    <mergeCell ref="CC7:CD7"/>
    <mergeCell ref="CE7:CF7"/>
    <mergeCell ref="CG7:CH7"/>
    <mergeCell ref="DG7:DH7"/>
    <mergeCell ref="DI7:DJ7"/>
    <mergeCell ref="DK7:DL7"/>
    <mergeCell ref="DM7:DN7"/>
    <mergeCell ref="DO7:DP7"/>
    <mergeCell ref="DQ7:DR7"/>
    <mergeCell ref="CU7:CV7"/>
    <mergeCell ref="CW7:CX7"/>
    <mergeCell ref="CY7:CZ7"/>
    <mergeCell ref="DA7:DB7"/>
    <mergeCell ref="DC7:DD7"/>
    <mergeCell ref="DE7:DF7"/>
    <mergeCell ref="EE7:EF7"/>
    <mergeCell ref="EG7:EH7"/>
    <mergeCell ref="EI7:EJ7"/>
    <mergeCell ref="EK7:EL7"/>
    <mergeCell ref="EM7:EN7"/>
    <mergeCell ref="EQ7:ER7"/>
    <mergeCell ref="DS7:DT7"/>
    <mergeCell ref="DU7:DV7"/>
    <mergeCell ref="DW7:DX7"/>
    <mergeCell ref="DY7:DZ7"/>
    <mergeCell ref="EA7:EB7"/>
    <mergeCell ref="EC7:ED7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AM1:AN1"/>
    <mergeCell ref="AL2:EP2"/>
    <mergeCell ref="EO1:EP1"/>
    <mergeCell ref="EQ8:ER8"/>
    <mergeCell ref="A230:C230"/>
    <mergeCell ref="EE8:EF8"/>
    <mergeCell ref="EG8:EH8"/>
    <mergeCell ref="EI8:EJ8"/>
    <mergeCell ref="EK8:EL8"/>
    <mergeCell ref="EM8:EN8"/>
    <mergeCell ref="EO8:EP8"/>
    <mergeCell ref="DS8:DT8"/>
    <mergeCell ref="DU8:DV8"/>
    <mergeCell ref="DW8:DX8"/>
    <mergeCell ref="DY8:DZ8"/>
    <mergeCell ref="EA8:EB8"/>
    <mergeCell ref="EC8:ED8"/>
    <mergeCell ref="DG8:DH8"/>
    <mergeCell ref="DI8:DJ8"/>
    <mergeCell ref="DK8:DL8"/>
    <mergeCell ref="DM8:DN8"/>
    <mergeCell ref="DO8:DP8"/>
    <mergeCell ref="DQ8:DR8"/>
    <mergeCell ref="CU8:CV8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2022-05-11T07:46:39Z</dcterms:created>
  <dcterms:modified xsi:type="dcterms:W3CDTF">2022-05-16T00:48:20Z</dcterms:modified>
</cp:coreProperties>
</file>